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tabRatio="604" activeTab="2"/>
  </bookViews>
  <sheets>
    <sheet name="EVALUACIÓN FINANCIERA 1" sheetId="1" r:id="rId1"/>
    <sheet name="Evaluación financiera" sheetId="2" state="hidden" r:id="rId2"/>
    <sheet name="Evaluación Financiera (Parte 2)" sheetId="3" r:id="rId3"/>
    <sheet name="Evaluación Económica" sheetId="4" state="hidden" r:id="rId4"/>
    <sheet name="Hoja1" sheetId="5" state="hidden" r:id="rId5"/>
  </sheets>
  <definedNames>
    <definedName name="ai">#REF!</definedName>
    <definedName name="aj">#REF!</definedName>
    <definedName name="_xlnm.Print_Area" localSheetId="3">'Evaluación Económica'!$A$1:$E$17</definedName>
    <definedName name="_xlnm.Print_Area" localSheetId="1">'Evaluación financiera'!$A$1:$U$48</definedName>
    <definedName name="_xlnm.Print_Area" localSheetId="2">'Evaluación Financiera (Parte 2)'!$A$1:$J$29</definedName>
    <definedName name="_xlnm.Print_Area" localSheetId="0">'EVALUACIÓN FINANCIERA 1'!$A$2:$M$28</definedName>
    <definedName name="ASCOING">#REF!</definedName>
  </definedNames>
  <calcPr fullCalcOnLoad="1"/>
</workbook>
</file>

<file path=xl/sharedStrings.xml><?xml version="1.0" encoding="utf-8"?>
<sst xmlns="http://schemas.openxmlformats.org/spreadsheetml/2006/main" count="192" uniqueCount="96">
  <si>
    <t>FOLIO No.</t>
  </si>
  <si>
    <t>OBSERVACIONES</t>
  </si>
  <si>
    <t>NUMERAL</t>
  </si>
  <si>
    <t>Desde</t>
  </si>
  <si>
    <t>Hasta</t>
  </si>
  <si>
    <t>CUMPLE 
(SI / NO / NA)</t>
  </si>
  <si>
    <t>Información sobre contratos en ejecución</t>
  </si>
  <si>
    <t>(Firma)</t>
  </si>
  <si>
    <t>RED ALMA MATER</t>
  </si>
  <si>
    <t>Fecha y hora límite para subsanar</t>
  </si>
  <si>
    <t>FECHA</t>
  </si>
  <si>
    <t xml:space="preserve">HORA </t>
  </si>
  <si>
    <t>2.2.1</t>
  </si>
  <si>
    <t>Notas a los Estados Financieros</t>
  </si>
  <si>
    <t>2.2.2</t>
  </si>
  <si>
    <t>Cédula de Ciudadanía</t>
  </si>
  <si>
    <t>Certificado De Antecedentes disciplinario expedido por la Junta Central de Contadores</t>
  </si>
  <si>
    <t>Tarjeta Profesional</t>
  </si>
  <si>
    <t>Documentos del Revisor Fiscal</t>
  </si>
  <si>
    <t>Documentos del Contador</t>
  </si>
  <si>
    <t>2.2.3</t>
  </si>
  <si>
    <t>Registro Único Tributario</t>
  </si>
  <si>
    <t>2.2.4</t>
  </si>
  <si>
    <t>DOCUMENTOS FINANCIEROS</t>
  </si>
  <si>
    <t>Activo Corriente</t>
  </si>
  <si>
    <t>Pasivo Corriente</t>
  </si>
  <si>
    <t>Activo Total</t>
  </si>
  <si>
    <t>Presupuesto Oficial</t>
  </si>
  <si>
    <t>Pasivo Total</t>
  </si>
  <si>
    <t>REQUERIDO</t>
  </si>
  <si>
    <t>VALORES</t>
  </si>
  <si>
    <t>Mayor o igual a</t>
  </si>
  <si>
    <t>Menor o igual a</t>
  </si>
  <si>
    <t xml:space="preserve">Índice de Liquidez </t>
  </si>
  <si>
    <t xml:space="preserve">Nivel de Endeudamiento </t>
  </si>
  <si>
    <t>EVALUACIÓN DOCUMENTOS FINANCIEROS</t>
  </si>
  <si>
    <t>Coordinador Financiero</t>
  </si>
  <si>
    <t>Porcentaje de participación en el Consorcio o Unión Temporal</t>
  </si>
  <si>
    <t>Proponente Individual</t>
  </si>
  <si>
    <t>Proponente Plural</t>
  </si>
  <si>
    <t>INDICADORES</t>
  </si>
  <si>
    <t>Capacidad Residual de Contratación en SMMLV</t>
  </si>
  <si>
    <t>VALORES DE REFERENCIA PARA LA EVALUACIÓN FINANCIERA</t>
  </si>
  <si>
    <t>EVALUACIÓN FINANCIERA</t>
  </si>
  <si>
    <t>Nombre del Proponente 1</t>
  </si>
  <si>
    <t>Nombre del proponente 2</t>
  </si>
  <si>
    <t>Integrante 1 del Proponente 2</t>
  </si>
  <si>
    <t>Integrante 2 del Proponente 2,</t>
  </si>
  <si>
    <t>No</t>
  </si>
  <si>
    <r>
      <t xml:space="preserve">Versión: 1
</t>
    </r>
    <r>
      <rPr>
        <sz val="8"/>
        <rFont val="Arial"/>
        <family val="2"/>
      </rPr>
      <t>Vigente desde: 03/05/2010</t>
    </r>
  </si>
  <si>
    <t>Página 1 de 1</t>
  </si>
  <si>
    <t>PRESUPUESTO OFICIAL</t>
  </si>
  <si>
    <t>MEDIA GEOMÉTRICA</t>
  </si>
  <si>
    <t>Proponente 1</t>
  </si>
  <si>
    <t>Proponente 2</t>
  </si>
  <si>
    <t>Valor Propuesta Económica</t>
  </si>
  <si>
    <t>Puntos por Evaluación Económica</t>
  </si>
  <si>
    <t>Proponente n</t>
  </si>
  <si>
    <t>Nombre del Proponente n</t>
  </si>
  <si>
    <t>RAM-FOR-068-02</t>
  </si>
  <si>
    <t>EVALUACIÓN ECONÓMICA</t>
  </si>
  <si>
    <t xml:space="preserve"> RAM-FOR-068-02</t>
  </si>
  <si>
    <t>DOCUMENTOS A SUBSANAR</t>
  </si>
  <si>
    <t>CONCURRENCIA DE OFERENTES</t>
  </si>
  <si>
    <t>Nombre del proponente n</t>
  </si>
  <si>
    <t>Seleccione Modalidad de Contratación</t>
  </si>
  <si>
    <t>LICITACIÓN  PÚBLICA</t>
  </si>
  <si>
    <t>LICITACIÓN PÚBLICA</t>
  </si>
  <si>
    <t>EVALUACIÓN FINANCIERA 
RAM-FOR-###-02</t>
  </si>
  <si>
    <t>Estados Financieros a 31 diciembre de 2009</t>
  </si>
  <si>
    <t>SI</t>
  </si>
  <si>
    <t>P&amp;G Vigencia escojida de FAO</t>
  </si>
  <si>
    <t>CONSORCIO INTERBOMBEROS</t>
  </si>
  <si>
    <t>ORGANIZACIÓN AYCARDI LTDA</t>
  </si>
  <si>
    <t xml:space="preserve">Declaración de Renta </t>
  </si>
  <si>
    <t>PROEZA CONSULTORES LTDA</t>
  </si>
  <si>
    <t>VALORES AYCARDY LTDA</t>
  </si>
  <si>
    <t>VALORES PROEZA CONSULTORES</t>
  </si>
  <si>
    <t>Indice de Solidez</t>
  </si>
  <si>
    <t>Capital de trabajo (indice operatividad)</t>
  </si>
  <si>
    <t>AYCARDY LTDA</t>
  </si>
  <si>
    <t>PROEZA</t>
  </si>
  <si>
    <t>INDICE GLOBAL</t>
  </si>
  <si>
    <t>3.13.2</t>
  </si>
  <si>
    <t>3.13.2.1</t>
  </si>
  <si>
    <t>3.13.2.2</t>
  </si>
  <si>
    <t>3.13.2.3</t>
  </si>
  <si>
    <t>4.2.2</t>
  </si>
  <si>
    <t xml:space="preserve">PROPONENTE </t>
  </si>
  <si>
    <t>SUBSANAR</t>
  </si>
  <si>
    <t>ANEXAR ESTADO DE RESULTADOS</t>
  </si>
  <si>
    <t>APPLUS NORCONTROL</t>
  </si>
  <si>
    <t>PRESENTAR FORMATO NUMERO 5</t>
  </si>
  <si>
    <t>GUTIERREZ DIAZ Y CIA LTDA</t>
  </si>
  <si>
    <t>CEDULA DEL CONTADOR Y REVISOR FISCAL</t>
  </si>
  <si>
    <t>PROPONENTE 1. CONSORCIO INTERBOMBEROS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</si>
</sst>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$&quot;\ #,##0.00"/>
    <numFmt numFmtId="166" formatCode="&quot;$&quot;\ #,##0"/>
    <numFmt numFmtId="167" formatCode="0.00_);\(0.00\)"/>
    <numFmt numFmtId="168" formatCode="#,##0.0_);\(#,##0.0\)"/>
    <numFmt numFmtId="169" formatCode="_(&quot;$&quot;\ * #,##0.0_);_(&quot;$&quot;\ * \(#,##0.0\);_(&quot;$&quot;\ * &quot;-&quot;??_);_(@_)"/>
    <numFmt numFmtId="170" formatCode="_(&quot;$&quot;\ * #,##0.000_);_(&quot;$&quot;\ * \(#,##0.000\);_(&quot;$&quot;\ * &quot;-&quot;??_);_(@_)"/>
    <numFmt numFmtId="171" formatCode="0_);\(0\)"/>
    <numFmt numFmtId="172" formatCode="0.0_);\(0.0\)"/>
    <numFmt numFmtId="173" formatCode="0.000"/>
    <numFmt numFmtId="174" formatCode="0.0000"/>
    <numFmt numFmtId="175" formatCode="0.0%"/>
    <numFmt numFmtId="176" formatCode="_(&quot;$&quot;\ * #,##0.0000_);_(&quot;$&quot;\ * \(#,##0.0000\);_(&quot;$&quot;\ * &quot;-&quot;??_);_(@_)"/>
    <numFmt numFmtId="177" formatCode="_(&quot;$&quot;\ * #,##0.00000_);_(&quot;$&quot;\ * \(#,##0.00000\);_(&quot;$&quot;\ * &quot;-&quot;??_);_(@_)"/>
    <numFmt numFmtId="178" formatCode="0.0"/>
    <numFmt numFmtId="179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80">
    <xf numFmtId="0" fontId="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vertical="center" wrapText="1"/>
      <protection locked="0"/>
    </xf>
    <xf numFmtId="0" fontId="50" fillId="0" borderId="17" xfId="0" applyFont="1" applyBorder="1" applyAlignment="1" applyProtection="1">
      <alignment vertical="center" wrapText="1"/>
      <protection locked="0"/>
    </xf>
    <xf numFmtId="0" fontId="50" fillId="0" borderId="18" xfId="0" applyFont="1" applyBorder="1" applyAlignment="1" applyProtection="1">
      <alignment vertical="center" wrapText="1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19" xfId="0" applyFont="1" applyBorder="1" applyAlignment="1" applyProtection="1">
      <alignment vertical="center" wrapText="1"/>
      <protection locked="0"/>
    </xf>
    <xf numFmtId="0" fontId="50" fillId="0" borderId="20" xfId="0" applyFont="1" applyBorder="1" applyAlignment="1" applyProtection="1">
      <alignment vertical="center" wrapText="1"/>
      <protection locked="0"/>
    </xf>
    <xf numFmtId="0" fontId="50" fillId="0" borderId="21" xfId="0" applyFont="1" applyBorder="1" applyAlignment="1" applyProtection="1">
      <alignment vertical="center" wrapText="1"/>
      <protection locked="0"/>
    </xf>
    <xf numFmtId="0" fontId="50" fillId="0" borderId="22" xfId="0" applyFont="1" applyBorder="1" applyAlignment="1" applyProtection="1">
      <alignment vertical="center" wrapText="1"/>
      <protection locked="0"/>
    </xf>
    <xf numFmtId="0" fontId="50" fillId="0" borderId="23" xfId="0" applyFont="1" applyBorder="1" applyAlignment="1" applyProtection="1">
      <alignment vertical="center" wrapText="1"/>
      <protection/>
    </xf>
    <xf numFmtId="0" fontId="50" fillId="0" borderId="24" xfId="0" applyFont="1" applyBorder="1" applyAlignment="1" applyProtection="1">
      <alignment vertical="center" wrapText="1"/>
      <protection/>
    </xf>
    <xf numFmtId="0" fontId="50" fillId="0" borderId="23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3" fillId="0" borderId="16" xfId="0" applyFont="1" applyFill="1" applyBorder="1" applyAlignment="1" applyProtection="1">
      <alignment vertical="center"/>
      <protection/>
    </xf>
    <xf numFmtId="0" fontId="51" fillId="0" borderId="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 applyProtection="1">
      <alignment vertical="center" wrapText="1"/>
      <protection locked="0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2" fillId="0" borderId="23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2" fontId="53" fillId="0" borderId="25" xfId="48" applyNumberFormat="1" applyFont="1" applyBorder="1" applyAlignment="1">
      <alignment horizontal="center" vertical="center"/>
    </xf>
    <xf numFmtId="2" fontId="53" fillId="0" borderId="26" xfId="48" applyNumberFormat="1" applyFont="1" applyBorder="1" applyAlignment="1">
      <alignment horizontal="center" vertical="center"/>
    </xf>
    <xf numFmtId="2" fontId="53" fillId="0" borderId="21" xfId="48" applyNumberFormat="1" applyFont="1" applyBorder="1" applyAlignment="1">
      <alignment horizontal="center" vertical="center"/>
    </xf>
    <xf numFmtId="0" fontId="53" fillId="0" borderId="24" xfId="0" applyFont="1" applyBorder="1" applyAlignment="1">
      <alignment/>
    </xf>
    <xf numFmtId="0" fontId="53" fillId="0" borderId="23" xfId="0" applyFont="1" applyBorder="1" applyAlignment="1">
      <alignment/>
    </xf>
    <xf numFmtId="165" fontId="53" fillId="0" borderId="32" xfId="50" applyNumberFormat="1" applyFont="1" applyBorder="1" applyAlignment="1" applyProtection="1">
      <alignment horizontal="center" vertical="center"/>
      <protection locked="0"/>
    </xf>
    <xf numFmtId="165" fontId="53" fillId="0" borderId="33" xfId="50" applyNumberFormat="1" applyFont="1" applyBorder="1" applyAlignment="1" applyProtection="1">
      <alignment horizontal="center" vertical="center"/>
      <protection locked="0"/>
    </xf>
    <xf numFmtId="165" fontId="53" fillId="0" borderId="22" xfId="5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wrapText="1"/>
      <protection/>
    </xf>
    <xf numFmtId="0" fontId="2" fillId="0" borderId="35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3" fillId="0" borderId="15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2" fillId="0" borderId="13" xfId="53" applyNumberFormat="1" applyFont="1" applyFill="1" applyBorder="1" applyAlignment="1" applyProtection="1">
      <alignment vertical="center"/>
      <protection/>
    </xf>
    <xf numFmtId="0" fontId="3" fillId="0" borderId="13" xfId="53" applyNumberFormat="1" applyFont="1" applyFill="1" applyBorder="1" applyAlignment="1" applyProtection="1">
      <alignment vertical="center"/>
      <protection/>
    </xf>
    <xf numFmtId="0" fontId="3" fillId="0" borderId="2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2" fillId="0" borderId="0" xfId="53" applyNumberFormat="1" applyFont="1" applyFill="1" applyBorder="1" applyAlignment="1" applyProtection="1">
      <alignment vertical="center"/>
      <protection/>
    </xf>
    <xf numFmtId="0" fontId="3" fillId="0" borderId="0" xfId="53" applyNumberFormat="1" applyFont="1" applyFill="1" applyBorder="1" applyAlignment="1" applyProtection="1">
      <alignment vertical="center"/>
      <protection/>
    </xf>
    <xf numFmtId="0" fontId="2" fillId="0" borderId="23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50" fillId="0" borderId="0" xfId="53" applyFont="1" applyBorder="1" applyAlignment="1" applyProtection="1">
      <alignment vertical="center" wrapText="1"/>
      <protection/>
    </xf>
    <xf numFmtId="0" fontId="51" fillId="0" borderId="24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vertical="center" wrapText="1"/>
      <protection locked="0"/>
    </xf>
    <xf numFmtId="0" fontId="51" fillId="0" borderId="20" xfId="0" applyFont="1" applyBorder="1" applyAlignment="1" applyProtection="1">
      <alignment vertical="center" wrapText="1"/>
      <protection locked="0"/>
    </xf>
    <xf numFmtId="0" fontId="50" fillId="33" borderId="20" xfId="0" applyFont="1" applyFill="1" applyBorder="1" applyAlignment="1" applyProtection="1">
      <alignment vertical="center" wrapText="1"/>
      <protection locked="0"/>
    </xf>
    <xf numFmtId="0" fontId="51" fillId="33" borderId="20" xfId="0" applyFont="1" applyFill="1" applyBorder="1" applyAlignment="1" applyProtection="1">
      <alignment vertical="center" wrapText="1"/>
      <protection locked="0"/>
    </xf>
    <xf numFmtId="0" fontId="49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164" fontId="50" fillId="0" borderId="0" xfId="50" applyNumberFormat="1" applyFont="1" applyBorder="1" applyAlignment="1" applyProtection="1">
      <alignment horizontal="center" vertical="center" wrapText="1"/>
      <protection/>
    </xf>
    <xf numFmtId="164" fontId="51" fillId="0" borderId="19" xfId="5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1" fillId="33" borderId="29" xfId="0" applyFont="1" applyFill="1" applyBorder="1" applyAlignment="1" applyProtection="1">
      <alignment horizontal="center" vertical="center" wrapText="1"/>
      <protection/>
    </xf>
    <xf numFmtId="0" fontId="51" fillId="33" borderId="31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9" fontId="50" fillId="0" borderId="11" xfId="0" applyNumberFormat="1" applyFont="1" applyBorder="1" applyAlignment="1" applyProtection="1">
      <alignment horizontal="center" vertical="center" wrapText="1"/>
      <protection/>
    </xf>
    <xf numFmtId="9" fontId="50" fillId="0" borderId="18" xfId="0" applyNumberFormat="1" applyFont="1" applyBorder="1" applyAlignment="1" applyProtection="1">
      <alignment horizontal="center" vertical="center" wrapText="1"/>
      <protection/>
    </xf>
    <xf numFmtId="9" fontId="50" fillId="0" borderId="0" xfId="0" applyNumberFormat="1" applyFont="1" applyBorder="1" applyAlignment="1" applyProtection="1">
      <alignment horizontal="center" vertical="center" wrapText="1"/>
      <protection/>
    </xf>
    <xf numFmtId="164" fontId="50" fillId="0" borderId="12" xfId="50" applyNumberFormat="1" applyFont="1" applyBorder="1" applyAlignment="1" applyProtection="1">
      <alignment vertical="center" wrapText="1"/>
      <protection/>
    </xf>
    <xf numFmtId="164" fontId="50" fillId="0" borderId="20" xfId="50" applyNumberFormat="1" applyFont="1" applyBorder="1" applyAlignment="1" applyProtection="1">
      <alignment vertical="center" wrapText="1"/>
      <protection/>
    </xf>
    <xf numFmtId="164" fontId="50" fillId="0" borderId="0" xfId="50" applyNumberFormat="1" applyFont="1" applyBorder="1" applyAlignment="1" applyProtection="1">
      <alignment vertical="center" wrapText="1"/>
      <protection/>
    </xf>
    <xf numFmtId="164" fontId="50" fillId="0" borderId="25" xfId="50" applyNumberFormat="1" applyFont="1" applyBorder="1" applyAlignment="1" applyProtection="1">
      <alignment vertical="center" wrapText="1"/>
      <protection/>
    </xf>
    <xf numFmtId="164" fontId="50" fillId="0" borderId="21" xfId="50" applyNumberFormat="1" applyFont="1" applyBorder="1" applyAlignment="1" applyProtection="1">
      <alignment vertic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2" fillId="0" borderId="32" xfId="0" applyFont="1" applyBorder="1" applyAlignment="1" applyProtection="1">
      <alignment horizontal="center" vertical="center" wrapText="1"/>
      <protection/>
    </xf>
    <xf numFmtId="0" fontId="52" fillId="0" borderId="33" xfId="0" applyFont="1" applyBorder="1" applyAlignment="1" applyProtection="1">
      <alignment horizontal="center" vertical="center" wrapText="1"/>
      <protection/>
    </xf>
    <xf numFmtId="0" fontId="51" fillId="0" borderId="25" xfId="0" applyFont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vertical="center" wrapText="1"/>
      <protection/>
    </xf>
    <xf numFmtId="0" fontId="51" fillId="33" borderId="19" xfId="0" applyFont="1" applyFill="1" applyBorder="1" applyAlignment="1" applyProtection="1">
      <alignment vertical="center" wrapText="1"/>
      <protection/>
    </xf>
    <xf numFmtId="0" fontId="50" fillId="0" borderId="19" xfId="0" applyFont="1" applyBorder="1" applyAlignment="1" applyProtection="1">
      <alignment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40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vertical="center" wrapText="1"/>
      <protection/>
    </xf>
    <xf numFmtId="44" fontId="50" fillId="0" borderId="20" xfId="50" applyFont="1" applyBorder="1" applyAlignment="1" applyProtection="1">
      <alignment horizontal="center" vertical="center" wrapText="1"/>
      <protection/>
    </xf>
    <xf numFmtId="164" fontId="50" fillId="0" borderId="12" xfId="55" applyNumberFormat="1" applyFont="1" applyFill="1" applyBorder="1" applyAlignment="1" applyProtection="1">
      <alignment horizontal="center" vertical="center" wrapText="1"/>
      <protection/>
    </xf>
    <xf numFmtId="164" fontId="50" fillId="0" borderId="41" xfId="55" applyNumberFormat="1" applyFont="1" applyFill="1" applyBorder="1" applyAlignment="1" applyProtection="1">
      <alignment horizontal="center" vertical="center" wrapText="1"/>
      <protection/>
    </xf>
    <xf numFmtId="167" fontId="50" fillId="0" borderId="20" xfId="50" applyNumberFormat="1" applyFont="1" applyBorder="1" applyAlignment="1" applyProtection="1">
      <alignment horizontal="center" vertical="center" wrapText="1"/>
      <protection/>
    </xf>
    <xf numFmtId="172" fontId="50" fillId="33" borderId="12" xfId="0" applyNumberFormat="1" applyFont="1" applyFill="1" applyBorder="1" applyAlignment="1" applyProtection="1">
      <alignment horizontal="center" vertical="center" wrapText="1"/>
      <protection/>
    </xf>
    <xf numFmtId="171" fontId="50" fillId="33" borderId="20" xfId="0" applyNumberFormat="1" applyFont="1" applyFill="1" applyBorder="1" applyAlignment="1" applyProtection="1">
      <alignment horizontal="center" vertical="center" wrapText="1"/>
      <protection/>
    </xf>
    <xf numFmtId="2" fontId="50" fillId="33" borderId="12" xfId="0" applyNumberFormat="1" applyFont="1" applyFill="1" applyBorder="1" applyAlignment="1" applyProtection="1">
      <alignment horizontal="center" vertical="center" wrapText="1"/>
      <protection/>
    </xf>
    <xf numFmtId="9" fontId="50" fillId="0" borderId="20" xfId="0" applyNumberFormat="1" applyFont="1" applyBorder="1" applyAlignment="1" applyProtection="1">
      <alignment horizontal="center" vertical="center" wrapText="1"/>
      <protection/>
    </xf>
    <xf numFmtId="9" fontId="50" fillId="33" borderId="25" xfId="55" applyNumberFormat="1" applyFont="1" applyFill="1" applyBorder="1" applyAlignment="1" applyProtection="1">
      <alignment horizontal="center" vertical="center" wrapText="1"/>
      <protection/>
    </xf>
    <xf numFmtId="9" fontId="50" fillId="33" borderId="20" xfId="55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vertical="center" wrapText="1"/>
      <protection/>
    </xf>
    <xf numFmtId="0" fontId="50" fillId="0" borderId="37" xfId="0" applyFont="1" applyBorder="1" applyAlignment="1" applyProtection="1">
      <alignment horizontal="center" vertical="center" wrapText="1"/>
      <protection/>
    </xf>
    <xf numFmtId="0" fontId="50" fillId="0" borderId="38" xfId="0" applyFont="1" applyBorder="1" applyAlignment="1" applyProtection="1">
      <alignment horizontal="center" vertical="center" wrapText="1"/>
      <protection/>
    </xf>
    <xf numFmtId="0" fontId="50" fillId="0" borderId="42" xfId="0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164" fontId="50" fillId="0" borderId="0" xfId="0" applyNumberFormat="1" applyFont="1" applyBorder="1" applyAlignment="1" applyProtection="1">
      <alignment horizontal="center" vertical="center" wrapText="1"/>
      <protection/>
    </xf>
    <xf numFmtId="39" fontId="50" fillId="0" borderId="0" xfId="0" applyNumberFormat="1" applyFont="1" applyBorder="1" applyAlignment="1" applyProtection="1">
      <alignment horizontal="center" vertical="center" wrapText="1"/>
      <protection/>
    </xf>
    <xf numFmtId="170" fontId="50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53" applyProtection="1">
      <alignment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51" fillId="0" borderId="0" xfId="53" applyFont="1" applyBorder="1" applyAlignment="1" applyProtection="1">
      <alignment horizontal="center" vertical="center" wrapText="1"/>
      <protection/>
    </xf>
    <xf numFmtId="0" fontId="56" fillId="0" borderId="0" xfId="53" applyFont="1" applyFill="1" applyBorder="1" applyAlignment="1" applyProtection="1">
      <alignment horizontal="center" vertical="center" wrapText="1"/>
      <protection/>
    </xf>
    <xf numFmtId="0" fontId="51" fillId="0" borderId="0" xfId="53" applyFont="1" applyFill="1" applyBorder="1" applyAlignment="1" applyProtection="1">
      <alignment horizontal="center" vertical="center" wrapText="1"/>
      <protection/>
    </xf>
    <xf numFmtId="0" fontId="51" fillId="0" borderId="25" xfId="53" applyFont="1" applyBorder="1" applyAlignment="1" applyProtection="1">
      <alignment horizontal="center" vertical="center" wrapText="1"/>
      <protection/>
    </xf>
    <xf numFmtId="0" fontId="51" fillId="0" borderId="26" xfId="53" applyFont="1" applyBorder="1" applyAlignment="1" applyProtection="1">
      <alignment horizontal="center" vertical="center" wrapText="1"/>
      <protection/>
    </xf>
    <xf numFmtId="0" fontId="55" fillId="33" borderId="19" xfId="53" applyFont="1" applyFill="1" applyBorder="1" applyAlignment="1" applyProtection="1">
      <alignment horizontal="center" vertical="center" wrapText="1"/>
      <protection/>
    </xf>
    <xf numFmtId="0" fontId="51" fillId="33" borderId="19" xfId="53" applyFont="1" applyFill="1" applyBorder="1" applyAlignment="1" applyProtection="1">
      <alignment horizontal="center" vertical="center" wrapText="1"/>
      <protection/>
    </xf>
    <xf numFmtId="0" fontId="51" fillId="0" borderId="32" xfId="53" applyFont="1" applyFill="1" applyBorder="1" applyAlignment="1" applyProtection="1">
      <alignment horizontal="center" vertical="center" wrapText="1"/>
      <protection/>
    </xf>
    <xf numFmtId="0" fontId="51" fillId="0" borderId="33" xfId="53" applyFont="1" applyFill="1" applyBorder="1" applyAlignment="1" applyProtection="1">
      <alignment horizontal="center" vertical="center" wrapText="1"/>
      <protection/>
    </xf>
    <xf numFmtId="0" fontId="50" fillId="0" borderId="33" xfId="53" applyFont="1" applyBorder="1" applyAlignment="1" applyProtection="1">
      <alignment vertical="center" wrapText="1"/>
      <protection/>
    </xf>
    <xf numFmtId="0" fontId="51" fillId="0" borderId="22" xfId="53" applyFont="1" applyBorder="1" applyAlignment="1" applyProtection="1">
      <alignment horizontal="center" vertical="center" wrapText="1"/>
      <protection/>
    </xf>
    <xf numFmtId="0" fontId="51" fillId="0" borderId="32" xfId="53" applyFont="1" applyBorder="1" applyAlignment="1" applyProtection="1">
      <alignment horizontal="center" vertical="center" wrapText="1"/>
      <protection/>
    </xf>
    <xf numFmtId="0" fontId="51" fillId="0" borderId="33" xfId="53" applyFont="1" applyBorder="1" applyAlignment="1" applyProtection="1">
      <alignment horizontal="center" vertical="center" wrapText="1"/>
      <protection/>
    </xf>
    <xf numFmtId="0" fontId="51" fillId="0" borderId="11" xfId="53" applyFont="1" applyFill="1" applyBorder="1" applyAlignment="1" applyProtection="1">
      <alignment vertical="center" wrapText="1"/>
      <protection/>
    </xf>
    <xf numFmtId="0" fontId="51" fillId="0" borderId="18" xfId="53" applyFont="1" applyFill="1" applyBorder="1" applyAlignment="1" applyProtection="1">
      <alignment vertical="center" wrapText="1"/>
      <protection/>
    </xf>
    <xf numFmtId="0" fontId="51" fillId="0" borderId="0" xfId="53" applyFont="1" applyBorder="1" applyAlignment="1" applyProtection="1">
      <alignment vertical="center" wrapText="1"/>
      <protection/>
    </xf>
    <xf numFmtId="0" fontId="50" fillId="0" borderId="11" xfId="53" applyFont="1" applyBorder="1" applyAlignment="1" applyProtection="1">
      <alignment vertical="center" wrapText="1"/>
      <protection/>
    </xf>
    <xf numFmtId="0" fontId="50" fillId="0" borderId="17" xfId="53" applyFont="1" applyBorder="1" applyAlignment="1" applyProtection="1">
      <alignment vertical="center" wrapText="1"/>
      <protection/>
    </xf>
    <xf numFmtId="0" fontId="50" fillId="0" borderId="18" xfId="53" applyFont="1" applyBorder="1" applyAlignment="1" applyProtection="1">
      <alignment vertical="center" wrapText="1"/>
      <protection/>
    </xf>
    <xf numFmtId="0" fontId="51" fillId="0" borderId="11" xfId="53" applyFont="1" applyBorder="1" applyAlignment="1" applyProtection="1">
      <alignment vertical="center" wrapText="1"/>
      <protection/>
    </xf>
    <xf numFmtId="0" fontId="51" fillId="0" borderId="18" xfId="53" applyFont="1" applyBorder="1" applyAlignment="1" applyProtection="1">
      <alignment vertical="center" wrapText="1"/>
      <protection/>
    </xf>
    <xf numFmtId="0" fontId="51" fillId="33" borderId="11" xfId="53" applyFont="1" applyFill="1" applyBorder="1" applyAlignment="1" applyProtection="1">
      <alignment vertical="center" wrapText="1"/>
      <protection/>
    </xf>
    <xf numFmtId="0" fontId="51" fillId="33" borderId="18" xfId="53" applyFont="1" applyFill="1" applyBorder="1" applyAlignment="1" applyProtection="1">
      <alignment vertical="center" wrapText="1"/>
      <protection/>
    </xf>
    <xf numFmtId="0" fontId="51" fillId="0" borderId="20" xfId="53" applyFont="1" applyBorder="1" applyAlignment="1" applyProtection="1">
      <alignment vertical="center" wrapText="1"/>
      <protection/>
    </xf>
    <xf numFmtId="0" fontId="50" fillId="0" borderId="12" xfId="53" applyFont="1" applyBorder="1" applyAlignment="1" applyProtection="1">
      <alignment vertical="center" wrapText="1"/>
      <protection/>
    </xf>
    <xf numFmtId="0" fontId="50" fillId="0" borderId="19" xfId="53" applyFont="1" applyBorder="1" applyAlignment="1" applyProtection="1">
      <alignment vertical="center" wrapText="1"/>
      <protection/>
    </xf>
    <xf numFmtId="0" fontId="50" fillId="0" borderId="20" xfId="53" applyFont="1" applyBorder="1" applyAlignment="1" applyProtection="1">
      <alignment vertical="center" wrapText="1"/>
      <protection/>
    </xf>
    <xf numFmtId="0" fontId="50" fillId="0" borderId="12" xfId="53" applyFont="1" applyFill="1" applyBorder="1" applyAlignment="1" applyProtection="1">
      <alignment vertical="center" wrapText="1"/>
      <protection/>
    </xf>
    <xf numFmtId="0" fontId="50" fillId="0" borderId="20" xfId="53" applyFont="1" applyFill="1" applyBorder="1" applyAlignment="1" applyProtection="1">
      <alignment vertical="center" wrapText="1"/>
      <protection/>
    </xf>
    <xf numFmtId="0" fontId="3" fillId="0" borderId="12" xfId="53" applyBorder="1" applyProtection="1">
      <alignment/>
      <protection/>
    </xf>
    <xf numFmtId="0" fontId="3" fillId="0" borderId="19" xfId="53" applyBorder="1" applyProtection="1">
      <alignment/>
      <protection/>
    </xf>
    <xf numFmtId="0" fontId="51" fillId="0" borderId="20" xfId="53" applyFont="1" applyFill="1" applyBorder="1" applyAlignment="1" applyProtection="1">
      <alignment vertical="center" wrapText="1"/>
      <protection/>
    </xf>
    <xf numFmtId="0" fontId="51" fillId="33" borderId="12" xfId="53" applyFont="1" applyFill="1" applyBorder="1" applyAlignment="1" applyProtection="1">
      <alignment vertical="center" wrapText="1"/>
      <protection/>
    </xf>
    <xf numFmtId="0" fontId="51" fillId="33" borderId="20" xfId="53" applyFont="1" applyFill="1" applyBorder="1" applyAlignment="1" applyProtection="1">
      <alignment vertical="center" wrapText="1"/>
      <protection/>
    </xf>
    <xf numFmtId="0" fontId="51" fillId="0" borderId="12" xfId="53" applyFont="1" applyBorder="1" applyAlignment="1" applyProtection="1">
      <alignment vertical="center" wrapText="1"/>
      <protection/>
    </xf>
    <xf numFmtId="0" fontId="50" fillId="0" borderId="25" xfId="53" applyFont="1" applyBorder="1" applyAlignment="1" applyProtection="1">
      <alignment vertical="center" wrapText="1"/>
      <protection/>
    </xf>
    <xf numFmtId="0" fontId="50" fillId="0" borderId="26" xfId="53" applyFont="1" applyBorder="1" applyAlignment="1" applyProtection="1">
      <alignment vertical="center" wrapText="1"/>
      <protection/>
    </xf>
    <xf numFmtId="0" fontId="50" fillId="0" borderId="21" xfId="53" applyFont="1" applyBorder="1" applyAlignment="1" applyProtection="1">
      <alignment vertical="center" wrapText="1"/>
      <protection/>
    </xf>
    <xf numFmtId="0" fontId="2" fillId="0" borderId="43" xfId="53" applyFont="1" applyFill="1" applyBorder="1" applyAlignment="1" applyProtection="1">
      <alignment horizontal="center" wrapText="1"/>
      <protection/>
    </xf>
    <xf numFmtId="0" fontId="2" fillId="0" borderId="44" xfId="53" applyFont="1" applyFill="1" applyBorder="1" applyAlignment="1" applyProtection="1">
      <alignment horizontal="center" wrapText="1"/>
      <protection/>
    </xf>
    <xf numFmtId="0" fontId="55" fillId="0" borderId="15" xfId="53" applyFont="1" applyBorder="1" applyAlignment="1" applyProtection="1">
      <alignment horizontal="center" vertical="center" wrapText="1"/>
      <protection/>
    </xf>
    <xf numFmtId="0" fontId="55" fillId="0" borderId="23" xfId="53" applyFont="1" applyBorder="1" applyAlignment="1" applyProtection="1">
      <alignment horizontal="center" vertical="center" wrapText="1"/>
      <protection/>
    </xf>
    <xf numFmtId="0" fontId="51" fillId="0" borderId="16" xfId="53" applyFont="1" applyBorder="1" applyAlignment="1" applyProtection="1">
      <alignment horizontal="center" vertical="center" wrapText="1"/>
      <protection/>
    </xf>
    <xf numFmtId="0" fontId="51" fillId="0" borderId="24" xfId="53" applyFont="1" applyBorder="1" applyAlignment="1" applyProtection="1">
      <alignment horizontal="center" vertical="center" wrapText="1"/>
      <protection/>
    </xf>
    <xf numFmtId="0" fontId="51" fillId="0" borderId="12" xfId="53" applyFont="1" applyBorder="1" applyAlignment="1" applyProtection="1">
      <alignment horizontal="center" vertical="center" wrapText="1"/>
      <protection/>
    </xf>
    <xf numFmtId="0" fontId="51" fillId="0" borderId="19" xfId="53" applyFont="1" applyBorder="1" applyAlignment="1" applyProtection="1">
      <alignment horizontal="center" vertical="center" wrapText="1"/>
      <protection/>
    </xf>
    <xf numFmtId="0" fontId="51" fillId="0" borderId="26" xfId="53" applyFont="1" applyBorder="1" applyAlignment="1" applyProtection="1">
      <alignment horizontal="center" vertical="center" wrapText="1"/>
      <protection/>
    </xf>
    <xf numFmtId="0" fontId="51" fillId="0" borderId="20" xfId="53" applyFont="1" applyBorder="1" applyAlignment="1" applyProtection="1">
      <alignment horizontal="center" vertical="center" wrapText="1"/>
      <protection/>
    </xf>
    <xf numFmtId="0" fontId="51" fillId="0" borderId="21" xfId="53" applyFont="1" applyBorder="1" applyAlignment="1" applyProtection="1">
      <alignment horizontal="center" vertical="center" wrapText="1"/>
      <protection/>
    </xf>
    <xf numFmtId="0" fontId="6" fillId="0" borderId="45" xfId="53" applyFont="1" applyFill="1" applyBorder="1" applyAlignment="1" applyProtection="1">
      <alignment horizontal="center"/>
      <protection/>
    </xf>
    <xf numFmtId="0" fontId="6" fillId="0" borderId="46" xfId="53" applyFont="1" applyFill="1" applyBorder="1" applyAlignment="1" applyProtection="1">
      <alignment horizontal="center"/>
      <protection/>
    </xf>
    <xf numFmtId="0" fontId="6" fillId="0" borderId="47" xfId="53" applyFont="1" applyFill="1" applyBorder="1" applyAlignment="1" applyProtection="1">
      <alignment horizontal="center"/>
      <protection/>
    </xf>
    <xf numFmtId="0" fontId="3" fillId="0" borderId="32" xfId="53" applyFont="1" applyBorder="1" applyAlignment="1" applyProtection="1">
      <alignment horizontal="center"/>
      <protection/>
    </xf>
    <xf numFmtId="0" fontId="3" fillId="0" borderId="33" xfId="53" applyFont="1" applyBorder="1" applyAlignment="1" applyProtection="1">
      <alignment horizontal="center"/>
      <protection/>
    </xf>
    <xf numFmtId="0" fontId="3" fillId="0" borderId="22" xfId="53" applyFont="1" applyBorder="1" applyAlignment="1" applyProtection="1">
      <alignment horizontal="center"/>
      <protection/>
    </xf>
    <xf numFmtId="0" fontId="56" fillId="0" borderId="32" xfId="53" applyFont="1" applyBorder="1" applyAlignment="1" applyProtection="1">
      <alignment horizontal="center" vertical="center" wrapText="1"/>
      <protection/>
    </xf>
    <xf numFmtId="0" fontId="56" fillId="0" borderId="33" xfId="53" applyFont="1" applyBorder="1" applyAlignment="1" applyProtection="1">
      <alignment horizontal="center" vertical="center" wrapText="1"/>
      <protection/>
    </xf>
    <xf numFmtId="0" fontId="56" fillId="0" borderId="22" xfId="53" applyFont="1" applyBorder="1" applyAlignment="1" applyProtection="1">
      <alignment horizontal="center" vertical="center" wrapText="1"/>
      <protection/>
    </xf>
    <xf numFmtId="0" fontId="51" fillId="0" borderId="29" xfId="53" applyFont="1" applyBorder="1" applyAlignment="1" applyProtection="1">
      <alignment horizontal="center" vertical="center" wrapText="1"/>
      <protection/>
    </xf>
    <xf numFmtId="0" fontId="51" fillId="0" borderId="30" xfId="53" applyFont="1" applyBorder="1" applyAlignment="1" applyProtection="1">
      <alignment horizontal="center" vertical="center" wrapText="1"/>
      <protection/>
    </xf>
    <xf numFmtId="0" fontId="51" fillId="0" borderId="31" xfId="53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1" fillId="0" borderId="44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25" xfId="53" applyFont="1" applyBorder="1" applyAlignment="1" applyProtection="1">
      <alignment horizontal="center" vertical="center" wrapText="1"/>
      <protection/>
    </xf>
    <xf numFmtId="0" fontId="2" fillId="0" borderId="49" xfId="53" applyNumberFormat="1" applyFont="1" applyFill="1" applyBorder="1" applyAlignment="1" applyProtection="1">
      <alignment horizontal="center" vertical="center" wrapText="1"/>
      <protection/>
    </xf>
    <xf numFmtId="0" fontId="2" fillId="0" borderId="50" xfId="53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5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24" xfId="0" applyFont="1" applyBorder="1" applyAlignment="1" applyProtection="1">
      <alignment horizontal="center" vertical="center" wrapText="1"/>
      <protection locked="0"/>
    </xf>
    <xf numFmtId="0" fontId="52" fillId="0" borderId="51" xfId="0" applyFont="1" applyBorder="1" applyAlignment="1" applyProtection="1">
      <alignment horizontal="center" vertical="center" wrapText="1"/>
      <protection locked="0"/>
    </xf>
    <xf numFmtId="0" fontId="52" fillId="0" borderId="52" xfId="0" applyFont="1" applyBorder="1" applyAlignment="1" applyProtection="1">
      <alignment horizontal="center" vertical="center" wrapText="1"/>
      <protection locked="0"/>
    </xf>
    <xf numFmtId="0" fontId="52" fillId="0" borderId="53" xfId="0" applyFont="1" applyBorder="1" applyAlignment="1" applyProtection="1">
      <alignment horizontal="center" vertical="center" wrapText="1"/>
      <protection locked="0"/>
    </xf>
    <xf numFmtId="0" fontId="51" fillId="0" borderId="54" xfId="0" applyFont="1" applyBorder="1" applyAlignment="1" applyProtection="1">
      <alignment horizontal="center" vertical="center" wrapText="1"/>
      <protection/>
    </xf>
    <xf numFmtId="0" fontId="51" fillId="0" borderId="55" xfId="0" applyFont="1" applyBorder="1" applyAlignment="1" applyProtection="1">
      <alignment horizontal="center" vertical="center" wrapText="1"/>
      <protection/>
    </xf>
    <xf numFmtId="0" fontId="51" fillId="0" borderId="56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27" xfId="0" applyFont="1" applyBorder="1" applyAlignment="1" applyProtection="1">
      <alignment horizontal="center" vertical="center" wrapText="1"/>
      <protection locked="0"/>
    </xf>
    <xf numFmtId="0" fontId="52" fillId="0" borderId="28" xfId="0" applyFont="1" applyBorder="1" applyAlignment="1" applyProtection="1">
      <alignment horizontal="center" vertical="center" wrapText="1"/>
      <protection locked="0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1" fillId="0" borderId="36" xfId="0" applyFont="1" applyBorder="1" applyAlignment="1" applyProtection="1">
      <alignment horizontal="center" vertical="center" wrapText="1"/>
      <protection/>
    </xf>
    <xf numFmtId="0" fontId="51" fillId="0" borderId="35" xfId="0" applyFont="1" applyBorder="1" applyAlignment="1" applyProtection="1">
      <alignment horizontal="center" vertical="center" wrapText="1"/>
      <protection/>
    </xf>
    <xf numFmtId="0" fontId="51" fillId="0" borderId="34" xfId="0" applyFont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wrapText="1"/>
      <protection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right" vertical="center" wrapText="1"/>
      <protection/>
    </xf>
    <xf numFmtId="0" fontId="50" fillId="0" borderId="33" xfId="0" applyFont="1" applyBorder="1" applyAlignment="1" applyProtection="1">
      <alignment horizontal="right" vertical="center" wrapText="1"/>
      <protection/>
    </xf>
    <xf numFmtId="0" fontId="50" fillId="0" borderId="58" xfId="0" applyFont="1" applyBorder="1" applyAlignment="1" applyProtection="1">
      <alignment horizontal="right" vertical="center" wrapText="1"/>
      <protection/>
    </xf>
    <xf numFmtId="0" fontId="50" fillId="0" borderId="26" xfId="0" applyFont="1" applyBorder="1" applyAlignment="1" applyProtection="1">
      <alignment horizontal="right" vertical="center" wrapText="1"/>
      <protection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0" fillId="0" borderId="12" xfId="0" applyFont="1" applyBorder="1" applyAlignment="1" applyProtection="1">
      <alignment vertical="center" wrapText="1"/>
      <protection/>
    </xf>
    <xf numFmtId="0" fontId="50" fillId="0" borderId="19" xfId="0" applyFont="1" applyBorder="1" applyAlignment="1" applyProtection="1">
      <alignment vertical="center" wrapText="1"/>
      <protection/>
    </xf>
    <xf numFmtId="0" fontId="50" fillId="0" borderId="20" xfId="0" applyFont="1" applyBorder="1" applyAlignment="1" applyProtection="1">
      <alignment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wrapText="1"/>
      <protection/>
    </xf>
    <xf numFmtId="0" fontId="2" fillId="0" borderId="44" xfId="0" applyFont="1" applyFill="1" applyBorder="1" applyAlignment="1" applyProtection="1">
      <alignment horizontal="center" wrapText="1"/>
      <protection/>
    </xf>
    <xf numFmtId="0" fontId="51" fillId="0" borderId="33" xfId="0" applyFont="1" applyBorder="1" applyAlignment="1" applyProtection="1">
      <alignment horizontal="center" vertical="center" wrapText="1"/>
      <protection/>
    </xf>
    <xf numFmtId="0" fontId="51" fillId="0" borderId="22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5" fillId="0" borderId="32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51" fillId="0" borderId="59" xfId="0" applyFont="1" applyBorder="1" applyAlignment="1" applyProtection="1">
      <alignment horizontal="center" vertical="center" wrapText="1"/>
      <protection/>
    </xf>
    <xf numFmtId="0" fontId="51" fillId="0" borderId="60" xfId="0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50" xfId="0" applyFont="1" applyBorder="1" applyAlignment="1" applyProtection="1">
      <alignment horizontal="center" vertical="center" wrapText="1"/>
      <protection/>
    </xf>
    <xf numFmtId="0" fontId="51" fillId="0" borderId="61" xfId="0" applyFont="1" applyBorder="1" applyAlignment="1" applyProtection="1">
      <alignment horizontal="center" vertical="center" wrapText="1"/>
      <protection/>
    </xf>
    <xf numFmtId="0" fontId="51" fillId="0" borderId="25" xfId="0" applyFont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left" vertical="center"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1" fillId="0" borderId="3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6" fillId="33" borderId="54" xfId="0" applyFont="1" applyFill="1" applyBorder="1" applyAlignment="1" applyProtection="1">
      <alignment horizontal="center" vertical="center" wrapText="1"/>
      <protection/>
    </xf>
    <xf numFmtId="0" fontId="56" fillId="33" borderId="56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52" fillId="0" borderId="62" xfId="0" applyFont="1" applyBorder="1" applyAlignment="1" applyProtection="1">
      <alignment horizontal="center" vertical="center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25" xfId="0" applyFont="1" applyBorder="1" applyAlignment="1" applyProtection="1">
      <alignment vertical="center" wrapText="1"/>
      <protection/>
    </xf>
    <xf numFmtId="0" fontId="50" fillId="0" borderId="26" xfId="0" applyFont="1" applyBorder="1" applyAlignment="1" applyProtection="1">
      <alignment vertical="center" wrapText="1"/>
      <protection/>
    </xf>
    <xf numFmtId="0" fontId="50" fillId="0" borderId="21" xfId="0" applyFont="1" applyBorder="1" applyAlignment="1" applyProtection="1">
      <alignment vertical="center" wrapText="1"/>
      <protection/>
    </xf>
    <xf numFmtId="0" fontId="56" fillId="0" borderId="64" xfId="0" applyFont="1" applyBorder="1" applyAlignment="1" applyProtection="1">
      <alignment horizontal="center" vertical="center" wrapText="1"/>
      <protection/>
    </xf>
    <xf numFmtId="0" fontId="56" fillId="0" borderId="46" xfId="0" applyFont="1" applyBorder="1" applyAlignment="1" applyProtection="1">
      <alignment horizontal="center" vertical="center" wrapText="1"/>
      <protection/>
    </xf>
    <xf numFmtId="166" fontId="53" fillId="0" borderId="33" xfId="50" applyNumberFormat="1" applyFont="1" applyBorder="1" applyAlignment="1" applyProtection="1">
      <alignment horizontal="center" vertical="center"/>
      <protection locked="0"/>
    </xf>
    <xf numFmtId="166" fontId="53" fillId="0" borderId="22" xfId="50" applyNumberFormat="1" applyFont="1" applyBorder="1" applyAlignment="1" applyProtection="1">
      <alignment horizontal="center" vertical="center"/>
      <protection locked="0"/>
    </xf>
    <xf numFmtId="2" fontId="53" fillId="0" borderId="26" xfId="0" applyNumberFormat="1" applyFont="1" applyBorder="1" applyAlignment="1">
      <alignment horizontal="center"/>
    </xf>
    <xf numFmtId="2" fontId="53" fillId="0" borderId="21" xfId="0" applyNumberFormat="1" applyFont="1" applyBorder="1" applyAlignment="1">
      <alignment horizont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38100</xdr:rowOff>
    </xdr:from>
    <xdr:to>
      <xdr:col>20</xdr:col>
      <xdr:colOff>1047750</xdr:colOff>
      <xdr:row>3</xdr:row>
      <xdr:rowOff>123825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20850" y="3810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19050</xdr:rowOff>
    </xdr:from>
    <xdr:to>
      <xdr:col>4</xdr:col>
      <xdr:colOff>1085850</xdr:colOff>
      <xdr:row>3</xdr:row>
      <xdr:rowOff>142875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28"/>
  <sheetViews>
    <sheetView view="pageBreakPreview" zoomScale="6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H19" sqref="H19"/>
    </sheetView>
  </sheetViews>
  <sheetFormatPr defaultColWidth="11.421875" defaultRowHeight="15"/>
  <cols>
    <col min="1" max="1" width="11.421875" style="156" customWidth="1"/>
    <col min="2" max="2" width="23.7109375" style="156" customWidth="1"/>
    <col min="3" max="4" width="1.421875" style="156" customWidth="1"/>
    <col min="5" max="8" width="11.421875" style="156" customWidth="1"/>
    <col min="9" max="10" width="11.140625" style="156" customWidth="1"/>
    <col min="11" max="12" width="11.421875" style="156" customWidth="1"/>
    <col min="13" max="13" width="1.421875" style="156" customWidth="1"/>
    <col min="14" max="16384" width="11.421875" style="156" customWidth="1"/>
  </cols>
  <sheetData>
    <row r="1" spans="1:4" ht="13.5" thickBot="1">
      <c r="A1" s="85"/>
      <c r="B1" s="86"/>
      <c r="C1" s="87"/>
      <c r="D1" s="88"/>
    </row>
    <row r="2" spans="1:4" ht="12.75">
      <c r="A2" s="104" t="s">
        <v>95</v>
      </c>
      <c r="B2" s="90"/>
      <c r="C2" s="91"/>
      <c r="D2" s="92"/>
    </row>
    <row r="3" spans="1:4" ht="13.5" thickBot="1">
      <c r="A3" s="89"/>
      <c r="B3" s="90"/>
      <c r="C3" s="91"/>
      <c r="D3" s="92"/>
    </row>
    <row r="4" spans="1:13" ht="13.5" customHeight="1" thickBot="1">
      <c r="A4" s="197" t="s">
        <v>49</v>
      </c>
      <c r="B4" s="198"/>
      <c r="C4" s="224" t="s">
        <v>68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4" ht="13.5" thickBot="1">
      <c r="A5" s="93"/>
      <c r="B5" s="94"/>
      <c r="C5" s="95"/>
      <c r="D5" s="92"/>
    </row>
    <row r="6" spans="1:13" ht="12.75" customHeight="1">
      <c r="A6" s="199" t="s">
        <v>2</v>
      </c>
      <c r="B6" s="201" t="s">
        <v>23</v>
      </c>
      <c r="C6" s="96"/>
      <c r="D6" s="96"/>
      <c r="E6" s="211" t="s">
        <v>39</v>
      </c>
      <c r="F6" s="212"/>
      <c r="G6" s="212"/>
      <c r="H6" s="212"/>
      <c r="I6" s="212"/>
      <c r="J6" s="212"/>
      <c r="K6" s="212"/>
      <c r="L6" s="213"/>
      <c r="M6" s="157"/>
    </row>
    <row r="7" spans="1:13" ht="13.5" customHeight="1" thickBot="1">
      <c r="A7" s="200"/>
      <c r="B7" s="202"/>
      <c r="C7" s="96"/>
      <c r="D7" s="96"/>
      <c r="E7" s="208" t="s">
        <v>72</v>
      </c>
      <c r="F7" s="209"/>
      <c r="G7" s="209"/>
      <c r="H7" s="209"/>
      <c r="I7" s="209"/>
      <c r="J7" s="209"/>
      <c r="K7" s="209"/>
      <c r="L7" s="210"/>
      <c r="M7" s="158"/>
    </row>
    <row r="8" spans="1:13" ht="12.75" customHeight="1">
      <c r="A8" s="200"/>
      <c r="B8" s="202"/>
      <c r="C8" s="159"/>
      <c r="D8" s="96"/>
      <c r="E8" s="214" t="s">
        <v>73</v>
      </c>
      <c r="F8" s="215"/>
      <c r="G8" s="215"/>
      <c r="H8" s="216"/>
      <c r="I8" s="214" t="s">
        <v>75</v>
      </c>
      <c r="J8" s="215"/>
      <c r="K8" s="215"/>
      <c r="L8" s="216"/>
      <c r="M8" s="160"/>
    </row>
    <row r="9" spans="1:13" ht="12.75" customHeight="1">
      <c r="A9" s="200"/>
      <c r="B9" s="202"/>
      <c r="C9" s="159"/>
      <c r="D9" s="159"/>
      <c r="E9" s="203" t="s">
        <v>0</v>
      </c>
      <c r="F9" s="204"/>
      <c r="G9" s="204" t="s">
        <v>5</v>
      </c>
      <c r="H9" s="206" t="s">
        <v>1</v>
      </c>
      <c r="I9" s="203" t="s">
        <v>0</v>
      </c>
      <c r="J9" s="204"/>
      <c r="K9" s="204" t="s">
        <v>5</v>
      </c>
      <c r="L9" s="206" t="s">
        <v>1</v>
      </c>
      <c r="M9" s="161"/>
    </row>
    <row r="10" spans="1:13" ht="13.5" thickBot="1">
      <c r="A10" s="200"/>
      <c r="B10" s="202"/>
      <c r="C10" s="159"/>
      <c r="D10" s="159"/>
      <c r="E10" s="162" t="s">
        <v>3</v>
      </c>
      <c r="F10" s="163" t="s">
        <v>4</v>
      </c>
      <c r="G10" s="205"/>
      <c r="H10" s="207"/>
      <c r="I10" s="162" t="s">
        <v>3</v>
      </c>
      <c r="J10" s="163" t="s">
        <v>4</v>
      </c>
      <c r="K10" s="205"/>
      <c r="L10" s="207"/>
      <c r="M10" s="161"/>
    </row>
    <row r="11" spans="1:13" ht="25.5">
      <c r="A11" s="164" t="s">
        <v>83</v>
      </c>
      <c r="B11" s="165" t="s">
        <v>69</v>
      </c>
      <c r="C11" s="159"/>
      <c r="D11" s="159"/>
      <c r="E11" s="166">
        <v>27</v>
      </c>
      <c r="F11" s="167">
        <v>27</v>
      </c>
      <c r="G11" s="168" t="s">
        <v>70</v>
      </c>
      <c r="H11" s="169"/>
      <c r="I11" s="170">
        <v>45</v>
      </c>
      <c r="J11" s="171">
        <v>48</v>
      </c>
      <c r="K11" s="168" t="s">
        <v>70</v>
      </c>
      <c r="L11" s="169"/>
      <c r="M11" s="161"/>
    </row>
    <row r="12" spans="1:13" ht="12.75">
      <c r="A12" s="172"/>
      <c r="B12" s="173" t="s">
        <v>74</v>
      </c>
      <c r="C12" s="174"/>
      <c r="D12" s="96"/>
      <c r="E12" s="175">
        <v>44</v>
      </c>
      <c r="F12" s="176">
        <v>44</v>
      </c>
      <c r="G12" s="176" t="s">
        <v>70</v>
      </c>
      <c r="H12" s="177"/>
      <c r="I12" s="175">
        <v>65</v>
      </c>
      <c r="J12" s="176">
        <v>65</v>
      </c>
      <c r="K12" s="176" t="s">
        <v>70</v>
      </c>
      <c r="L12" s="177"/>
      <c r="M12" s="96"/>
    </row>
    <row r="13" spans="1:13" ht="25.5">
      <c r="A13" s="178" t="s">
        <v>84</v>
      </c>
      <c r="B13" s="179" t="s">
        <v>13</v>
      </c>
      <c r="C13" s="174"/>
      <c r="D13" s="96"/>
      <c r="E13" s="175">
        <v>31</v>
      </c>
      <c r="F13" s="176">
        <v>37</v>
      </c>
      <c r="G13" s="176" t="s">
        <v>70</v>
      </c>
      <c r="H13" s="177"/>
      <c r="I13" s="175">
        <v>53</v>
      </c>
      <c r="J13" s="176">
        <v>56</v>
      </c>
      <c r="K13" s="176" t="s">
        <v>70</v>
      </c>
      <c r="L13" s="177"/>
      <c r="M13" s="96"/>
    </row>
    <row r="14" spans="1:13" ht="25.5" customHeight="1" hidden="1">
      <c r="A14" s="180"/>
      <c r="B14" s="181" t="s">
        <v>71</v>
      </c>
      <c r="C14" s="174"/>
      <c r="D14" s="96"/>
      <c r="E14" s="175"/>
      <c r="F14" s="176"/>
      <c r="G14" s="176"/>
      <c r="H14" s="177"/>
      <c r="I14" s="175"/>
      <c r="J14" s="176"/>
      <c r="K14" s="176"/>
      <c r="L14" s="177"/>
      <c r="M14" s="96"/>
    </row>
    <row r="15" spans="1:13" ht="25.5">
      <c r="A15" s="178" t="s">
        <v>85</v>
      </c>
      <c r="B15" s="182" t="s">
        <v>19</v>
      </c>
      <c r="C15" s="174"/>
      <c r="D15" s="96"/>
      <c r="E15" s="183"/>
      <c r="F15" s="184"/>
      <c r="G15" s="184"/>
      <c r="H15" s="185"/>
      <c r="I15" s="183"/>
      <c r="J15" s="184"/>
      <c r="K15" s="184"/>
      <c r="L15" s="185"/>
      <c r="M15" s="96"/>
    </row>
    <row r="16" spans="1:13" ht="12.75">
      <c r="A16" s="186"/>
      <c r="B16" s="187" t="s">
        <v>15</v>
      </c>
      <c r="C16" s="96"/>
      <c r="D16" s="96"/>
      <c r="E16" s="183">
        <v>43</v>
      </c>
      <c r="F16" s="184">
        <v>43</v>
      </c>
      <c r="G16" s="184" t="s">
        <v>70</v>
      </c>
      <c r="H16" s="185"/>
      <c r="I16" s="183">
        <v>63</v>
      </c>
      <c r="J16" s="184">
        <v>63</v>
      </c>
      <c r="K16" s="184" t="s">
        <v>70</v>
      </c>
      <c r="L16" s="185"/>
      <c r="M16" s="96"/>
    </row>
    <row r="17" spans="1:13" ht="51">
      <c r="A17" s="183"/>
      <c r="B17" s="185" t="s">
        <v>16</v>
      </c>
      <c r="C17" s="96"/>
      <c r="D17" s="96"/>
      <c r="E17" s="183">
        <v>38</v>
      </c>
      <c r="F17" s="184">
        <v>38</v>
      </c>
      <c r="G17" s="184" t="s">
        <v>70</v>
      </c>
      <c r="H17" s="185"/>
      <c r="I17" s="183">
        <v>64</v>
      </c>
      <c r="J17" s="184">
        <v>64</v>
      </c>
      <c r="K17" s="184" t="s">
        <v>70</v>
      </c>
      <c r="L17" s="185"/>
      <c r="M17" s="96"/>
    </row>
    <row r="18" spans="1:13" ht="12.75">
      <c r="A18" s="183"/>
      <c r="B18" s="185" t="s">
        <v>17</v>
      </c>
      <c r="C18" s="96"/>
      <c r="D18" s="96"/>
      <c r="E18" s="183">
        <v>41</v>
      </c>
      <c r="F18" s="184">
        <v>41</v>
      </c>
      <c r="G18" s="184" t="s">
        <v>70</v>
      </c>
      <c r="H18" s="185"/>
      <c r="I18" s="183">
        <v>63</v>
      </c>
      <c r="J18" s="184">
        <v>63</v>
      </c>
      <c r="K18" s="184" t="s">
        <v>70</v>
      </c>
      <c r="L18" s="185"/>
      <c r="M18" s="96"/>
    </row>
    <row r="19" spans="1:13" ht="25.5">
      <c r="A19" s="178" t="s">
        <v>85</v>
      </c>
      <c r="B19" s="182" t="s">
        <v>18</v>
      </c>
      <c r="C19" s="174"/>
      <c r="D19" s="96"/>
      <c r="E19" s="183"/>
      <c r="F19" s="184"/>
      <c r="G19" s="184"/>
      <c r="H19" s="185"/>
      <c r="I19" s="183"/>
      <c r="J19" s="184"/>
      <c r="K19" s="184"/>
      <c r="L19" s="185"/>
      <c r="M19" s="96"/>
    </row>
    <row r="20" spans="1:13" ht="12.75">
      <c r="A20" s="186"/>
      <c r="B20" s="187" t="s">
        <v>15</v>
      </c>
      <c r="C20" s="96"/>
      <c r="D20" s="96"/>
      <c r="E20" s="183">
        <v>42</v>
      </c>
      <c r="F20" s="184">
        <v>42</v>
      </c>
      <c r="G20" s="184" t="s">
        <v>70</v>
      </c>
      <c r="H20" s="185"/>
      <c r="I20" s="183">
        <v>61</v>
      </c>
      <c r="J20" s="184">
        <v>61</v>
      </c>
      <c r="K20" s="184" t="s">
        <v>70</v>
      </c>
      <c r="L20" s="185"/>
      <c r="M20" s="96"/>
    </row>
    <row r="21" spans="1:13" ht="51">
      <c r="A21" s="183"/>
      <c r="B21" s="185" t="s">
        <v>16</v>
      </c>
      <c r="C21" s="96"/>
      <c r="D21" s="96"/>
      <c r="E21" s="183">
        <v>39</v>
      </c>
      <c r="F21" s="184">
        <v>39</v>
      </c>
      <c r="G21" s="184" t="s">
        <v>70</v>
      </c>
      <c r="H21" s="185"/>
      <c r="I21" s="188">
        <v>62</v>
      </c>
      <c r="J21" s="189">
        <v>62</v>
      </c>
      <c r="K21" s="184" t="s">
        <v>70</v>
      </c>
      <c r="L21" s="185"/>
      <c r="M21" s="96"/>
    </row>
    <row r="22" spans="1:13" ht="12.75">
      <c r="A22" s="183"/>
      <c r="B22" s="185" t="s">
        <v>17</v>
      </c>
      <c r="C22" s="96"/>
      <c r="D22" s="96"/>
      <c r="E22" s="183">
        <v>40</v>
      </c>
      <c r="F22" s="184">
        <v>40</v>
      </c>
      <c r="G22" s="184" t="s">
        <v>70</v>
      </c>
      <c r="H22" s="185"/>
      <c r="I22" s="188">
        <v>61</v>
      </c>
      <c r="J22" s="189">
        <v>61</v>
      </c>
      <c r="K22" s="184" t="s">
        <v>70</v>
      </c>
      <c r="L22" s="185"/>
      <c r="M22" s="96"/>
    </row>
    <row r="23" spans="1:13" ht="25.5">
      <c r="A23" s="178" t="s">
        <v>86</v>
      </c>
      <c r="B23" s="190" t="s">
        <v>21</v>
      </c>
      <c r="C23" s="174"/>
      <c r="D23" s="96"/>
      <c r="E23" s="183">
        <v>245</v>
      </c>
      <c r="F23" s="184">
        <v>245</v>
      </c>
      <c r="G23" s="184" t="s">
        <v>70</v>
      </c>
      <c r="H23" s="185"/>
      <c r="I23" s="183">
        <v>244</v>
      </c>
      <c r="J23" s="184">
        <v>244</v>
      </c>
      <c r="K23" s="184" t="s">
        <v>70</v>
      </c>
      <c r="L23" s="185"/>
      <c r="M23" s="96"/>
    </row>
    <row r="24" spans="1:13" ht="25.5" hidden="1">
      <c r="A24" s="191" t="s">
        <v>22</v>
      </c>
      <c r="B24" s="192" t="s">
        <v>6</v>
      </c>
      <c r="C24" s="174"/>
      <c r="D24" s="96"/>
      <c r="E24" s="183"/>
      <c r="F24" s="184"/>
      <c r="G24" s="184"/>
      <c r="H24" s="185"/>
      <c r="I24" s="183"/>
      <c r="J24" s="184"/>
      <c r="K24" s="184"/>
      <c r="L24" s="185"/>
      <c r="M24" s="96"/>
    </row>
    <row r="25" spans="1:13" ht="13.5" thickBot="1">
      <c r="A25" s="193"/>
      <c r="B25" s="182"/>
      <c r="C25" s="174"/>
      <c r="D25" s="96"/>
      <c r="E25" s="194"/>
      <c r="F25" s="195"/>
      <c r="G25" s="195">
        <f>COUNTIF(G11:G24,"NO")</f>
        <v>0</v>
      </c>
      <c r="H25" s="196"/>
      <c r="I25" s="194"/>
      <c r="J25" s="195"/>
      <c r="K25" s="195">
        <f>COUNTIF(K11:K24,"NO")</f>
        <v>0</v>
      </c>
      <c r="L25" s="196"/>
      <c r="M25" s="96"/>
    </row>
    <row r="26" spans="1:13" ht="13.5" customHeight="1" thickBot="1">
      <c r="A26" s="203" t="s">
        <v>35</v>
      </c>
      <c r="B26" s="206"/>
      <c r="C26" s="174"/>
      <c r="D26" s="96"/>
      <c r="E26" s="217" t="str">
        <f>IF(G25&gt;0,"NO CUMPLE","CUMPLE")</f>
        <v>CUMPLE</v>
      </c>
      <c r="F26" s="218"/>
      <c r="G26" s="218"/>
      <c r="H26" s="219"/>
      <c r="I26" s="217" t="str">
        <f>IF(K25&gt;0,"NO CUMPLE","CUMPLE")</f>
        <v>CUMPLE</v>
      </c>
      <c r="J26" s="218"/>
      <c r="K26" s="218"/>
      <c r="L26" s="219"/>
      <c r="M26" s="159"/>
    </row>
    <row r="27" spans="1:13" ht="12.75">
      <c r="A27" s="203"/>
      <c r="B27" s="206"/>
      <c r="C27" s="96"/>
      <c r="D27" s="96"/>
      <c r="E27" s="175"/>
      <c r="F27" s="176"/>
      <c r="G27" s="176">
        <f>COUNTIF(E26:M26,"NO CUMPLE")</f>
        <v>0</v>
      </c>
      <c r="H27" s="176"/>
      <c r="I27" s="176"/>
      <c r="J27" s="176"/>
      <c r="K27" s="176"/>
      <c r="L27" s="176"/>
      <c r="M27" s="96"/>
    </row>
    <row r="28" spans="1:13" ht="13.5" customHeight="1" thickBot="1">
      <c r="A28" s="223"/>
      <c r="B28" s="207"/>
      <c r="C28" s="159"/>
      <c r="D28" s="159"/>
      <c r="E28" s="220" t="str">
        <f>IF(G27&gt;0,"NO CUMPLE","CUMPLE")</f>
        <v>CUMPLE</v>
      </c>
      <c r="F28" s="221"/>
      <c r="G28" s="221"/>
      <c r="H28" s="221"/>
      <c r="I28" s="221"/>
      <c r="J28" s="221"/>
      <c r="K28" s="221"/>
      <c r="L28" s="222"/>
      <c r="M28" s="110"/>
    </row>
  </sheetData>
  <sheetProtection password="CC21" sheet="1"/>
  <mergeCells count="18">
    <mergeCell ref="A26:B28"/>
    <mergeCell ref="C4:M4"/>
    <mergeCell ref="E6:L6"/>
    <mergeCell ref="I8:L8"/>
    <mergeCell ref="E26:H26"/>
    <mergeCell ref="E8:H8"/>
    <mergeCell ref="I26:L26"/>
    <mergeCell ref="E28:L28"/>
    <mergeCell ref="A4:B4"/>
    <mergeCell ref="A6:A10"/>
    <mergeCell ref="B6:B10"/>
    <mergeCell ref="I9:J9"/>
    <mergeCell ref="K9:K10"/>
    <mergeCell ref="L9:L10"/>
    <mergeCell ref="E7:L7"/>
    <mergeCell ref="E9:F9"/>
    <mergeCell ref="G9:G10"/>
    <mergeCell ref="H9:H10"/>
  </mergeCells>
  <conditionalFormatting sqref="E26:M26">
    <cfRule type="containsText" priority="18" dxfId="22" operator="containsText" text="NO CUMPLE">
      <formula>NOT(ISERROR(SEARCH("NO CUMPLE",E26)))</formula>
    </cfRule>
    <cfRule type="containsText" priority="19" dxfId="2" operator="containsText" text="CUMPLE">
      <formula>NOT(ISERROR(SEARCH("CUMPLE",E26)))</formula>
    </cfRule>
  </conditionalFormatting>
  <conditionalFormatting sqref="E28">
    <cfRule type="containsText" priority="16" dxfId="2" operator="containsText" text="CUMPLE">
      <formula>NOT(ISERROR(SEARCH("CUMPLE",E28)))</formula>
    </cfRule>
    <cfRule type="containsText" priority="17" dxfId="22" operator="containsText" text="NO CUMPLE">
      <formula>NOT(ISERROR(SEARCH("NO CUMPLE",E28)))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8"/>
  <sheetViews>
    <sheetView view="pageBreakPreview" zoomScaleSheetLayoutView="100" zoomScalePageLayoutView="0" workbookViewId="0" topLeftCell="A1">
      <selection activeCell="A17" sqref="A17"/>
    </sheetView>
  </sheetViews>
  <sheetFormatPr defaultColWidth="11.421875" defaultRowHeight="15"/>
  <cols>
    <col min="1" max="1" width="8.7109375" style="17" customWidth="1"/>
    <col min="2" max="2" width="32.7109375" style="17" customWidth="1"/>
    <col min="3" max="3" width="0.85546875" style="16" customWidth="1"/>
    <col min="4" max="5" width="6.57421875" style="17" customWidth="1"/>
    <col min="6" max="6" width="12.7109375" style="17" bestFit="1" customWidth="1"/>
    <col min="7" max="7" width="22.7109375" style="17" customWidth="1"/>
    <col min="8" max="8" width="0.85546875" style="16" customWidth="1"/>
    <col min="9" max="10" width="6.57421875" style="17" customWidth="1"/>
    <col min="11" max="11" width="12.7109375" style="17" bestFit="1" customWidth="1"/>
    <col min="12" max="12" width="22.7109375" style="17" customWidth="1"/>
    <col min="13" max="14" width="6.57421875" style="17" customWidth="1"/>
    <col min="15" max="15" width="12.7109375" style="17" bestFit="1" customWidth="1"/>
    <col min="16" max="16" width="22.7109375" style="17" customWidth="1"/>
    <col min="17" max="17" width="0.85546875" style="17" customWidth="1"/>
    <col min="18" max="18" width="6.57421875" style="17" bestFit="1" customWidth="1"/>
    <col min="19" max="19" width="6.00390625" style="17" bestFit="1" customWidth="1"/>
    <col min="20" max="20" width="12.57421875" style="17" customWidth="1"/>
    <col min="21" max="21" width="17.140625" style="17" bestFit="1" customWidth="1"/>
    <col min="22" max="22" width="11.421875" style="17" customWidth="1"/>
    <col min="23" max="23" width="0" style="17" hidden="1" customWidth="1"/>
    <col min="24" max="16384" width="11.421875" style="17" customWidth="1"/>
  </cols>
  <sheetData>
    <row r="1" spans="1:248" s="8" customFormat="1" ht="15" customHeight="1">
      <c r="A1" s="11"/>
      <c r="B1" s="12"/>
      <c r="C1" s="15"/>
      <c r="D1" s="15"/>
      <c r="E1" s="12"/>
      <c r="F1" s="9"/>
      <c r="G1" s="9"/>
      <c r="H1" s="9"/>
      <c r="I1" s="254" t="s">
        <v>65</v>
      </c>
      <c r="J1" s="254"/>
      <c r="K1" s="254"/>
      <c r="L1" s="254"/>
      <c r="M1" s="5" t="s">
        <v>48</v>
      </c>
      <c r="N1" s="6"/>
      <c r="O1" s="13"/>
      <c r="P1" s="13"/>
      <c r="Q1" s="13"/>
      <c r="R1" s="13"/>
      <c r="S1" s="13"/>
      <c r="T1" s="13"/>
      <c r="U1" s="14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s="8" customFormat="1" ht="4.5" customHeight="1">
      <c r="A2" s="44"/>
      <c r="C2" s="10"/>
      <c r="D2" s="10"/>
      <c r="E2" s="45"/>
      <c r="F2" s="45"/>
      <c r="G2" s="45"/>
      <c r="H2" s="45"/>
      <c r="I2" s="45"/>
      <c r="J2" s="46"/>
      <c r="K2" s="43"/>
      <c r="N2" s="7"/>
      <c r="O2" s="7"/>
      <c r="P2" s="7"/>
      <c r="Q2" s="7"/>
      <c r="R2" s="7"/>
      <c r="S2" s="7"/>
      <c r="T2" s="7"/>
      <c r="U2" s="4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s="8" customFormat="1" ht="12.75">
      <c r="A3" s="300" t="s">
        <v>43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  <c r="V3" s="7"/>
      <c r="W3" s="7" t="s">
        <v>67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s="8" customFormat="1" ht="24.75" customHeight="1" thickBot="1">
      <c r="A4" s="279" t="s">
        <v>49</v>
      </c>
      <c r="B4" s="280"/>
      <c r="D4" s="303" t="s">
        <v>59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77"/>
      <c r="R4" s="77"/>
      <c r="S4" s="77"/>
      <c r="T4" s="77"/>
      <c r="U4" s="76" t="s">
        <v>50</v>
      </c>
      <c r="V4" s="7"/>
      <c r="W4" s="7" t="s">
        <v>63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s="8" customFormat="1" ht="4.5" customHeight="1" thickBot="1">
      <c r="A5" s="53"/>
      <c r="B5" s="54"/>
      <c r="C5" s="5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56"/>
      <c r="Q5" s="7"/>
      <c r="R5" s="7"/>
      <c r="S5" s="7"/>
      <c r="T5" s="7"/>
      <c r="U5" s="4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1" s="39" customFormat="1" ht="13.5" customHeight="1">
      <c r="A6" s="251" t="s">
        <v>2</v>
      </c>
      <c r="B6" s="248" t="s">
        <v>23</v>
      </c>
      <c r="C6" s="3"/>
      <c r="D6" s="267" t="s">
        <v>38</v>
      </c>
      <c r="E6" s="268"/>
      <c r="F6" s="268"/>
      <c r="G6" s="269"/>
      <c r="H6" s="32"/>
      <c r="I6" s="267" t="s">
        <v>39</v>
      </c>
      <c r="J6" s="268"/>
      <c r="K6" s="268"/>
      <c r="L6" s="268"/>
      <c r="M6" s="268"/>
      <c r="N6" s="268"/>
      <c r="O6" s="268"/>
      <c r="P6" s="269"/>
      <c r="Q6" s="3"/>
      <c r="R6" s="267" t="s">
        <v>38</v>
      </c>
      <c r="S6" s="268"/>
      <c r="T6" s="268"/>
      <c r="U6" s="269"/>
    </row>
    <row r="7" spans="1:21" s="39" customFormat="1" ht="13.5" customHeight="1" thickBot="1">
      <c r="A7" s="252"/>
      <c r="B7" s="249"/>
      <c r="C7" s="3"/>
      <c r="D7" s="270" t="s">
        <v>44</v>
      </c>
      <c r="E7" s="271"/>
      <c r="F7" s="271"/>
      <c r="G7" s="272"/>
      <c r="H7" s="32"/>
      <c r="I7" s="270" t="s">
        <v>45</v>
      </c>
      <c r="J7" s="271"/>
      <c r="K7" s="271"/>
      <c r="L7" s="271"/>
      <c r="M7" s="271"/>
      <c r="N7" s="271"/>
      <c r="O7" s="271"/>
      <c r="P7" s="272"/>
      <c r="Q7" s="3"/>
      <c r="R7" s="270" t="s">
        <v>58</v>
      </c>
      <c r="S7" s="271"/>
      <c r="T7" s="271"/>
      <c r="U7" s="272"/>
    </row>
    <row r="8" spans="1:21" s="39" customFormat="1" ht="12.75" customHeight="1">
      <c r="A8" s="252"/>
      <c r="B8" s="249"/>
      <c r="C8" s="32"/>
      <c r="D8" s="240" t="s">
        <v>0</v>
      </c>
      <c r="E8" s="241"/>
      <c r="F8" s="241" t="s">
        <v>5</v>
      </c>
      <c r="G8" s="244" t="s">
        <v>1</v>
      </c>
      <c r="H8" s="34"/>
      <c r="I8" s="273" t="s">
        <v>46</v>
      </c>
      <c r="J8" s="274"/>
      <c r="K8" s="274"/>
      <c r="L8" s="274"/>
      <c r="M8" s="274" t="s">
        <v>47</v>
      </c>
      <c r="N8" s="274"/>
      <c r="O8" s="274"/>
      <c r="P8" s="275"/>
      <c r="Q8" s="3"/>
      <c r="R8" s="240" t="s">
        <v>0</v>
      </c>
      <c r="S8" s="241"/>
      <c r="T8" s="241" t="s">
        <v>5</v>
      </c>
      <c r="U8" s="244" t="s">
        <v>1</v>
      </c>
    </row>
    <row r="9" spans="1:21" s="49" customFormat="1" ht="12.75" customHeight="1">
      <c r="A9" s="252"/>
      <c r="B9" s="249"/>
      <c r="C9" s="32"/>
      <c r="D9" s="236"/>
      <c r="E9" s="242"/>
      <c r="F9" s="242"/>
      <c r="G9" s="237"/>
      <c r="H9" s="32"/>
      <c r="I9" s="236" t="s">
        <v>0</v>
      </c>
      <c r="J9" s="242"/>
      <c r="K9" s="242" t="s">
        <v>5</v>
      </c>
      <c r="L9" s="242" t="s">
        <v>1</v>
      </c>
      <c r="M9" s="242" t="s">
        <v>0</v>
      </c>
      <c r="N9" s="242"/>
      <c r="O9" s="242" t="s">
        <v>5</v>
      </c>
      <c r="P9" s="237" t="s">
        <v>1</v>
      </c>
      <c r="Q9" s="32"/>
      <c r="R9" s="236"/>
      <c r="S9" s="242"/>
      <c r="T9" s="242"/>
      <c r="U9" s="237"/>
    </row>
    <row r="10" spans="1:21" s="49" customFormat="1" ht="13.5" thickBot="1">
      <c r="A10" s="253"/>
      <c r="B10" s="250"/>
      <c r="C10" s="32"/>
      <c r="D10" s="33" t="s">
        <v>3</v>
      </c>
      <c r="E10" s="38" t="s">
        <v>4</v>
      </c>
      <c r="F10" s="243"/>
      <c r="G10" s="239"/>
      <c r="H10" s="32"/>
      <c r="I10" s="33" t="s">
        <v>3</v>
      </c>
      <c r="J10" s="38" t="s">
        <v>4</v>
      </c>
      <c r="K10" s="243"/>
      <c r="L10" s="243"/>
      <c r="M10" s="38" t="s">
        <v>3</v>
      </c>
      <c r="N10" s="38" t="s">
        <v>4</v>
      </c>
      <c r="O10" s="243"/>
      <c r="P10" s="239"/>
      <c r="Q10" s="32"/>
      <c r="R10" s="33" t="s">
        <v>3</v>
      </c>
      <c r="S10" s="38" t="s">
        <v>4</v>
      </c>
      <c r="T10" s="243"/>
      <c r="U10" s="239"/>
    </row>
    <row r="11" spans="1:21" s="49" customFormat="1" ht="12.75">
      <c r="A11" s="80"/>
      <c r="B11" s="97"/>
      <c r="C11" s="79"/>
      <c r="D11" s="81"/>
      <c r="E11" s="82"/>
      <c r="F11" s="82"/>
      <c r="G11" s="83"/>
      <c r="H11" s="79"/>
      <c r="I11" s="81"/>
      <c r="J11" s="82"/>
      <c r="K11" s="82"/>
      <c r="L11" s="82"/>
      <c r="M11" s="82"/>
      <c r="N11" s="82"/>
      <c r="O11" s="82"/>
      <c r="P11" s="83"/>
      <c r="Q11" s="79"/>
      <c r="R11" s="81"/>
      <c r="S11" s="82"/>
      <c r="T11" s="82"/>
      <c r="U11" s="83"/>
    </row>
    <row r="12" spans="1:21" s="49" customFormat="1" ht="12.75">
      <c r="A12" s="80"/>
      <c r="B12" s="97"/>
      <c r="C12" s="79"/>
      <c r="D12" s="81"/>
      <c r="E12" s="82"/>
      <c r="F12" s="82"/>
      <c r="G12" s="83"/>
      <c r="H12" s="79"/>
      <c r="I12" s="81"/>
      <c r="J12" s="82"/>
      <c r="K12" s="82"/>
      <c r="L12" s="82"/>
      <c r="M12" s="82"/>
      <c r="N12" s="82"/>
      <c r="O12" s="82"/>
      <c r="P12" s="83"/>
      <c r="Q12" s="79"/>
      <c r="R12" s="81"/>
      <c r="S12" s="82"/>
      <c r="T12" s="82"/>
      <c r="U12" s="83"/>
    </row>
    <row r="13" spans="1:21" s="39" customFormat="1" ht="12.75">
      <c r="A13" s="58" t="s">
        <v>12</v>
      </c>
      <c r="B13" s="98" t="s">
        <v>13</v>
      </c>
      <c r="C13" s="57"/>
      <c r="D13" s="19"/>
      <c r="E13" s="20"/>
      <c r="F13" s="20"/>
      <c r="G13" s="21"/>
      <c r="H13" s="3"/>
      <c r="I13" s="19"/>
      <c r="J13" s="20"/>
      <c r="K13" s="20"/>
      <c r="L13" s="20"/>
      <c r="M13" s="20"/>
      <c r="N13" s="20"/>
      <c r="O13" s="20"/>
      <c r="P13" s="21"/>
      <c r="Q13" s="3"/>
      <c r="R13" s="19"/>
      <c r="S13" s="20"/>
      <c r="T13" s="20"/>
      <c r="U13" s="21"/>
    </row>
    <row r="14" spans="1:21" s="39" customFormat="1" ht="12.75">
      <c r="A14" s="4" t="s">
        <v>14</v>
      </c>
      <c r="B14" s="99" t="s">
        <v>19</v>
      </c>
      <c r="C14" s="57"/>
      <c r="D14" s="22"/>
      <c r="E14" s="23"/>
      <c r="F14" s="23"/>
      <c r="G14" s="24"/>
      <c r="H14" s="3"/>
      <c r="I14" s="22"/>
      <c r="J14" s="23"/>
      <c r="K14" s="23"/>
      <c r="L14" s="23"/>
      <c r="M14" s="23"/>
      <c r="N14" s="23"/>
      <c r="O14" s="23"/>
      <c r="P14" s="24"/>
      <c r="Q14" s="3"/>
      <c r="R14" s="22"/>
      <c r="S14" s="23"/>
      <c r="T14" s="23"/>
      <c r="U14" s="24"/>
    </row>
    <row r="15" spans="1:21" s="39" customFormat="1" ht="12.75">
      <c r="A15" s="84"/>
      <c r="B15" s="100" t="s">
        <v>15</v>
      </c>
      <c r="C15" s="3"/>
      <c r="D15" s="22"/>
      <c r="E15" s="23"/>
      <c r="F15" s="23"/>
      <c r="G15" s="24"/>
      <c r="H15" s="3"/>
      <c r="I15" s="22"/>
      <c r="J15" s="23"/>
      <c r="K15" s="23"/>
      <c r="L15" s="23"/>
      <c r="M15" s="23"/>
      <c r="N15" s="23"/>
      <c r="O15" s="23"/>
      <c r="P15" s="24"/>
      <c r="Q15" s="3"/>
      <c r="R15" s="22"/>
      <c r="S15" s="23"/>
      <c r="T15" s="23"/>
      <c r="U15" s="24"/>
    </row>
    <row r="16" spans="1:21" s="39" customFormat="1" ht="38.25">
      <c r="A16" s="35"/>
      <c r="B16" s="24" t="s">
        <v>16</v>
      </c>
      <c r="C16" s="3"/>
      <c r="D16" s="22">
        <v>38</v>
      </c>
      <c r="E16" s="23">
        <v>38</v>
      </c>
      <c r="F16" s="23"/>
      <c r="G16" s="24"/>
      <c r="H16" s="3"/>
      <c r="I16" s="22"/>
      <c r="J16" s="23"/>
      <c r="K16" s="23"/>
      <c r="L16" s="23"/>
      <c r="M16" s="23"/>
      <c r="N16" s="23"/>
      <c r="O16" s="23"/>
      <c r="P16" s="24"/>
      <c r="Q16" s="3"/>
      <c r="R16" s="22"/>
      <c r="S16" s="23"/>
      <c r="T16" s="23"/>
      <c r="U16" s="24"/>
    </row>
    <row r="17" spans="1:21" s="39" customFormat="1" ht="12.75">
      <c r="A17" s="35"/>
      <c r="B17" s="24" t="s">
        <v>17</v>
      </c>
      <c r="C17" s="3"/>
      <c r="D17" s="22">
        <v>41</v>
      </c>
      <c r="E17" s="23">
        <v>41</v>
      </c>
      <c r="F17" s="23"/>
      <c r="G17" s="24"/>
      <c r="H17" s="3"/>
      <c r="I17" s="22"/>
      <c r="J17" s="23"/>
      <c r="K17" s="23"/>
      <c r="L17" s="23"/>
      <c r="M17" s="23"/>
      <c r="N17" s="23"/>
      <c r="O17" s="23"/>
      <c r="P17" s="24"/>
      <c r="Q17" s="3"/>
      <c r="R17" s="22"/>
      <c r="S17" s="23"/>
      <c r="T17" s="23"/>
      <c r="U17" s="24"/>
    </row>
    <row r="18" spans="1:21" s="39" customFormat="1" ht="12.75">
      <c r="A18" s="4" t="s">
        <v>14</v>
      </c>
      <c r="B18" s="99" t="s">
        <v>18</v>
      </c>
      <c r="C18" s="57"/>
      <c r="D18" s="22"/>
      <c r="E18" s="23"/>
      <c r="F18" s="23"/>
      <c r="G18" s="24"/>
      <c r="H18" s="3"/>
      <c r="I18" s="22"/>
      <c r="J18" s="23"/>
      <c r="K18" s="23"/>
      <c r="L18" s="23"/>
      <c r="M18" s="23"/>
      <c r="N18" s="23"/>
      <c r="O18" s="23"/>
      <c r="P18" s="24"/>
      <c r="Q18" s="3"/>
      <c r="R18" s="22"/>
      <c r="S18" s="23"/>
      <c r="T18" s="23"/>
      <c r="U18" s="24"/>
    </row>
    <row r="19" spans="1:21" s="39" customFormat="1" ht="12.75">
      <c r="A19" s="35"/>
      <c r="B19" s="24" t="s">
        <v>15</v>
      </c>
      <c r="C19" s="3"/>
      <c r="D19" s="22"/>
      <c r="E19" s="23"/>
      <c r="F19" s="23"/>
      <c r="G19" s="24"/>
      <c r="H19" s="3"/>
      <c r="I19" s="22"/>
      <c r="J19" s="23"/>
      <c r="K19" s="23"/>
      <c r="L19" s="23"/>
      <c r="M19" s="23"/>
      <c r="N19" s="23"/>
      <c r="O19" s="23"/>
      <c r="P19" s="24"/>
      <c r="Q19" s="3"/>
      <c r="R19" s="22"/>
      <c r="S19" s="23"/>
      <c r="T19" s="23"/>
      <c r="U19" s="24"/>
    </row>
    <row r="20" spans="1:21" s="39" customFormat="1" ht="38.25">
      <c r="A20" s="35"/>
      <c r="B20" s="24" t="s">
        <v>16</v>
      </c>
      <c r="C20" s="3"/>
      <c r="D20" s="22">
        <v>39</v>
      </c>
      <c r="E20" s="23">
        <v>39</v>
      </c>
      <c r="F20" s="23"/>
      <c r="G20" s="24"/>
      <c r="H20" s="3"/>
      <c r="I20" s="22"/>
      <c r="J20" s="23"/>
      <c r="K20" s="23"/>
      <c r="L20" s="23"/>
      <c r="M20" s="23"/>
      <c r="N20" s="23"/>
      <c r="O20" s="23"/>
      <c r="P20" s="24"/>
      <c r="Q20" s="3"/>
      <c r="R20" s="22"/>
      <c r="S20" s="23"/>
      <c r="T20" s="23"/>
      <c r="U20" s="24"/>
    </row>
    <row r="21" spans="1:21" s="39" customFormat="1" ht="12.75">
      <c r="A21" s="35"/>
      <c r="B21" s="24" t="s">
        <v>17</v>
      </c>
      <c r="C21" s="3"/>
      <c r="D21" s="22">
        <v>40</v>
      </c>
      <c r="E21" s="23">
        <v>40</v>
      </c>
      <c r="F21" s="23"/>
      <c r="G21" s="24"/>
      <c r="H21" s="3"/>
      <c r="I21" s="22"/>
      <c r="J21" s="23"/>
      <c r="K21" s="23"/>
      <c r="L21" s="23"/>
      <c r="M21" s="23"/>
      <c r="N21" s="23"/>
      <c r="O21" s="23"/>
      <c r="P21" s="24"/>
      <c r="Q21" s="3"/>
      <c r="R21" s="22"/>
      <c r="S21" s="23"/>
      <c r="T21" s="23"/>
      <c r="U21" s="24"/>
    </row>
    <row r="22" spans="1:21" s="39" customFormat="1" ht="12.75">
      <c r="A22" s="4" t="s">
        <v>20</v>
      </c>
      <c r="B22" s="101" t="s">
        <v>21</v>
      </c>
      <c r="C22" s="57"/>
      <c r="D22" s="22"/>
      <c r="E22" s="23"/>
      <c r="F22" s="23"/>
      <c r="G22" s="24"/>
      <c r="H22" s="3"/>
      <c r="I22" s="22"/>
      <c r="J22" s="23"/>
      <c r="K22" s="23"/>
      <c r="L22" s="23"/>
      <c r="M22" s="23"/>
      <c r="N22" s="23"/>
      <c r="O22" s="23"/>
      <c r="P22" s="24"/>
      <c r="Q22" s="3"/>
      <c r="R22" s="22"/>
      <c r="S22" s="23"/>
      <c r="T22" s="23"/>
      <c r="U22" s="24"/>
    </row>
    <row r="23" spans="1:21" s="39" customFormat="1" ht="26.25" thickBot="1">
      <c r="A23" s="4" t="s">
        <v>22</v>
      </c>
      <c r="B23" s="101" t="s">
        <v>6</v>
      </c>
      <c r="C23" s="57"/>
      <c r="D23" s="22"/>
      <c r="E23" s="23"/>
      <c r="F23" s="23"/>
      <c r="G23" s="24"/>
      <c r="H23" s="3"/>
      <c r="I23" s="22"/>
      <c r="J23" s="23"/>
      <c r="K23" s="23"/>
      <c r="L23" s="23"/>
      <c r="M23" s="23"/>
      <c r="N23" s="23"/>
      <c r="O23" s="23"/>
      <c r="P23" s="24"/>
      <c r="Q23" s="3"/>
      <c r="R23" s="22"/>
      <c r="S23" s="23"/>
      <c r="T23" s="23"/>
      <c r="U23" s="24"/>
    </row>
    <row r="24" spans="1:21" s="39" customFormat="1" ht="13.5" customHeight="1" hidden="1">
      <c r="A24" s="4"/>
      <c r="B24" s="41"/>
      <c r="C24" s="57"/>
      <c r="D24" s="35"/>
      <c r="E24" s="36"/>
      <c r="F24" s="36">
        <f>COUNTIF(F13:F23,"NO")</f>
        <v>0</v>
      </c>
      <c r="G24" s="37"/>
      <c r="H24" s="3"/>
      <c r="I24" s="1"/>
      <c r="J24" s="59"/>
      <c r="K24" s="59">
        <f>COUNTIF(K13:K23,"NO")</f>
        <v>0</v>
      </c>
      <c r="L24" s="59"/>
      <c r="M24" s="59"/>
      <c r="N24" s="59"/>
      <c r="O24" s="59">
        <f>COUNTIF(O13:O23,"NO")</f>
        <v>0</v>
      </c>
      <c r="P24" s="60"/>
      <c r="Q24" s="3"/>
      <c r="R24" s="1"/>
      <c r="S24" s="59"/>
      <c r="T24" s="59">
        <f>COUNTIF(T13:T23,"NO")</f>
        <v>0</v>
      </c>
      <c r="U24" s="60"/>
    </row>
    <row r="25" spans="1:21" s="39" customFormat="1" ht="25.5" customHeight="1" thickBot="1">
      <c r="A25" s="236" t="s">
        <v>35</v>
      </c>
      <c r="B25" s="237"/>
      <c r="C25" s="57"/>
      <c r="D25" s="311" t="str">
        <f>IF(F24&gt;0,"NO CUMPLE","CUMPLE")</f>
        <v>CUMPLE</v>
      </c>
      <c r="E25" s="312"/>
      <c r="F25" s="312"/>
      <c r="G25" s="313"/>
      <c r="H25" s="40"/>
      <c r="I25" s="245" t="str">
        <f>IF(K24&gt;0,"NO CUMPLE","CUMPLE")</f>
        <v>CUMPLE</v>
      </c>
      <c r="J25" s="246"/>
      <c r="K25" s="246"/>
      <c r="L25" s="247"/>
      <c r="M25" s="245" t="str">
        <f>IF(O24&gt;0,"NO CUMPLE","CUMPLE")</f>
        <v>CUMPLE</v>
      </c>
      <c r="N25" s="246"/>
      <c r="O25" s="246"/>
      <c r="P25" s="247"/>
      <c r="Q25" s="3"/>
      <c r="R25" s="293" t="str">
        <f>IF(T24&gt;0,"NO CUMPLE","CUMPLE")</f>
        <v>CUMPLE</v>
      </c>
      <c r="S25" s="294"/>
      <c r="T25" s="294"/>
      <c r="U25" s="248"/>
    </row>
    <row r="26" spans="1:21" s="39" customFormat="1" ht="12.75" customHeight="1">
      <c r="A26" s="236"/>
      <c r="B26" s="237"/>
      <c r="C26" s="3"/>
      <c r="D26" s="295"/>
      <c r="E26" s="296"/>
      <c r="F26" s="296"/>
      <c r="G26" s="249"/>
      <c r="H26" s="3"/>
      <c r="I26" s="2"/>
      <c r="J26" s="51"/>
      <c r="K26" s="51">
        <f>COUNTIF(I25:P25,"NO CUMPLE")</f>
        <v>0</v>
      </c>
      <c r="L26" s="51"/>
      <c r="M26" s="51"/>
      <c r="N26" s="51"/>
      <c r="O26" s="51"/>
      <c r="P26" s="52"/>
      <c r="Q26" s="3"/>
      <c r="R26" s="295"/>
      <c r="S26" s="296"/>
      <c r="T26" s="296"/>
      <c r="U26" s="249"/>
    </row>
    <row r="27" spans="1:21" s="49" customFormat="1" ht="25.5" customHeight="1" thickBot="1">
      <c r="A27" s="238"/>
      <c r="B27" s="239"/>
      <c r="C27" s="32"/>
      <c r="D27" s="297"/>
      <c r="E27" s="298"/>
      <c r="F27" s="298"/>
      <c r="G27" s="250"/>
      <c r="H27" s="32"/>
      <c r="I27" s="281" t="str">
        <f>IF(K26&gt;0,"NO CUMPLE","CUMPLE")</f>
        <v>CUMPLE</v>
      </c>
      <c r="J27" s="282"/>
      <c r="K27" s="282"/>
      <c r="L27" s="282"/>
      <c r="M27" s="282"/>
      <c r="N27" s="282"/>
      <c r="O27" s="282"/>
      <c r="P27" s="283"/>
      <c r="Q27" s="32"/>
      <c r="R27" s="297"/>
      <c r="S27" s="298"/>
      <c r="T27" s="298"/>
      <c r="U27" s="250"/>
    </row>
    <row r="28" spans="1:21" ht="13.5" thickBot="1">
      <c r="A28" s="27"/>
      <c r="B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8"/>
    </row>
    <row r="29" spans="3:21" s="39" customFormat="1" ht="12.75" customHeight="1">
      <c r="C29" s="3"/>
      <c r="D29" s="240" t="s">
        <v>62</v>
      </c>
      <c r="E29" s="241"/>
      <c r="F29" s="241"/>
      <c r="G29" s="244"/>
      <c r="H29" s="75"/>
      <c r="I29" s="240" t="s">
        <v>62</v>
      </c>
      <c r="J29" s="241"/>
      <c r="K29" s="241"/>
      <c r="L29" s="241"/>
      <c r="R29" s="240" t="s">
        <v>62</v>
      </c>
      <c r="S29" s="241"/>
      <c r="T29" s="241"/>
      <c r="U29" s="241"/>
    </row>
    <row r="30" spans="3:21" s="39" customFormat="1" ht="13.5" thickBot="1">
      <c r="C30" s="3"/>
      <c r="D30" s="284" t="s">
        <v>44</v>
      </c>
      <c r="E30" s="285"/>
      <c r="F30" s="285"/>
      <c r="G30" s="299"/>
      <c r="H30" s="75"/>
      <c r="I30" s="284" t="s">
        <v>45</v>
      </c>
      <c r="J30" s="285"/>
      <c r="K30" s="285"/>
      <c r="L30" s="285"/>
      <c r="R30" s="286" t="s">
        <v>64</v>
      </c>
      <c r="S30" s="287"/>
      <c r="T30" s="287"/>
      <c r="U30" s="287"/>
    </row>
    <row r="31" spans="3:21" s="39" customFormat="1" ht="12.75">
      <c r="C31" s="3"/>
      <c r="D31" s="288"/>
      <c r="E31" s="289"/>
      <c r="F31" s="289"/>
      <c r="G31" s="290"/>
      <c r="H31" s="40"/>
      <c r="I31" s="288"/>
      <c r="J31" s="289"/>
      <c r="K31" s="289"/>
      <c r="L31" s="289"/>
      <c r="R31" s="291"/>
      <c r="S31" s="292"/>
      <c r="T31" s="292"/>
      <c r="U31" s="292"/>
    </row>
    <row r="32" spans="3:21" s="39" customFormat="1" ht="12.75">
      <c r="C32" s="3"/>
      <c r="D32" s="226"/>
      <c r="E32" s="227"/>
      <c r="F32" s="227"/>
      <c r="G32" s="228"/>
      <c r="H32" s="40"/>
      <c r="I32" s="226"/>
      <c r="J32" s="227"/>
      <c r="K32" s="227"/>
      <c r="L32" s="227"/>
      <c r="R32" s="229"/>
      <c r="S32" s="230"/>
      <c r="T32" s="230"/>
      <c r="U32" s="230"/>
    </row>
    <row r="33" spans="3:21" s="39" customFormat="1" ht="12.75">
      <c r="C33" s="3"/>
      <c r="D33" s="226"/>
      <c r="E33" s="227"/>
      <c r="F33" s="227"/>
      <c r="G33" s="228"/>
      <c r="H33" s="40"/>
      <c r="I33" s="226"/>
      <c r="J33" s="227"/>
      <c r="K33" s="227"/>
      <c r="L33" s="227"/>
      <c r="R33" s="229"/>
      <c r="S33" s="230"/>
      <c r="T33" s="230"/>
      <c r="U33" s="230"/>
    </row>
    <row r="34" spans="3:21" s="39" customFormat="1" ht="12.75">
      <c r="C34" s="3"/>
      <c r="D34" s="226"/>
      <c r="E34" s="227"/>
      <c r="F34" s="227"/>
      <c r="G34" s="228"/>
      <c r="H34" s="40"/>
      <c r="I34" s="226"/>
      <c r="J34" s="227"/>
      <c r="K34" s="227"/>
      <c r="L34" s="227"/>
      <c r="R34" s="229"/>
      <c r="S34" s="230"/>
      <c r="T34" s="230"/>
      <c r="U34" s="230"/>
    </row>
    <row r="35" spans="3:21" s="39" customFormat="1" ht="12.75">
      <c r="C35" s="3"/>
      <c r="D35" s="226"/>
      <c r="E35" s="227"/>
      <c r="F35" s="227"/>
      <c r="G35" s="228"/>
      <c r="H35" s="40"/>
      <c r="I35" s="226"/>
      <c r="J35" s="227"/>
      <c r="K35" s="227"/>
      <c r="L35" s="227"/>
      <c r="R35" s="229"/>
      <c r="S35" s="230"/>
      <c r="T35" s="230"/>
      <c r="U35" s="230"/>
    </row>
    <row r="36" spans="3:21" s="39" customFormat="1" ht="12.75">
      <c r="C36" s="3"/>
      <c r="D36" s="226"/>
      <c r="E36" s="227"/>
      <c r="F36" s="227"/>
      <c r="G36" s="228"/>
      <c r="H36" s="40"/>
      <c r="I36" s="226"/>
      <c r="J36" s="227"/>
      <c r="K36" s="227"/>
      <c r="L36" s="227"/>
      <c r="R36" s="229"/>
      <c r="S36" s="230"/>
      <c r="T36" s="230"/>
      <c r="U36" s="230"/>
    </row>
    <row r="37" spans="3:21" s="39" customFormat="1" ht="12.75">
      <c r="C37" s="3"/>
      <c r="D37" s="226"/>
      <c r="E37" s="227"/>
      <c r="F37" s="227"/>
      <c r="G37" s="228"/>
      <c r="H37" s="40"/>
      <c r="I37" s="226"/>
      <c r="J37" s="227"/>
      <c r="K37" s="227"/>
      <c r="L37" s="227"/>
      <c r="R37" s="229"/>
      <c r="S37" s="230"/>
      <c r="T37" s="230"/>
      <c r="U37" s="230"/>
    </row>
    <row r="38" spans="3:21" s="39" customFormat="1" ht="13.5" thickBot="1">
      <c r="C38" s="3"/>
      <c r="D38" s="231"/>
      <c r="E38" s="232"/>
      <c r="F38" s="232"/>
      <c r="G38" s="233"/>
      <c r="H38" s="40"/>
      <c r="I38" s="231"/>
      <c r="J38" s="232"/>
      <c r="K38" s="232"/>
      <c r="L38" s="232"/>
      <c r="R38" s="234"/>
      <c r="S38" s="235"/>
      <c r="T38" s="235"/>
      <c r="U38" s="235"/>
    </row>
    <row r="39" spans="1:21" ht="13.5" thickBot="1">
      <c r="A39" s="27"/>
      <c r="B39" s="16"/>
      <c r="D39" s="16"/>
      <c r="E39" s="16"/>
      <c r="F39" s="16"/>
      <c r="G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8"/>
    </row>
    <row r="40" spans="1:21" ht="12.75" customHeight="1">
      <c r="A40" s="27"/>
      <c r="B40" s="16"/>
      <c r="D40" s="304" t="s">
        <v>9</v>
      </c>
      <c r="E40" s="305"/>
      <c r="F40" s="305"/>
      <c r="G40" s="305"/>
      <c r="H40" s="306"/>
      <c r="I40" s="307" t="s">
        <v>10</v>
      </c>
      <c r="J40" s="308"/>
      <c r="K40" s="26"/>
      <c r="L40" s="16"/>
      <c r="M40" s="16"/>
      <c r="N40" s="16"/>
      <c r="O40" s="16"/>
      <c r="P40" s="16"/>
      <c r="Q40" s="16"/>
      <c r="R40" s="16"/>
      <c r="S40" s="16"/>
      <c r="T40" s="16"/>
      <c r="U40" s="28"/>
    </row>
    <row r="41" spans="1:21" ht="15.75" customHeight="1" thickBot="1">
      <c r="A41" s="27"/>
      <c r="B41" s="16"/>
      <c r="D41" s="276"/>
      <c r="E41" s="277"/>
      <c r="F41" s="277"/>
      <c r="G41" s="277"/>
      <c r="H41" s="278"/>
      <c r="I41" s="309" t="s">
        <v>11</v>
      </c>
      <c r="J41" s="310"/>
      <c r="K41" s="25"/>
      <c r="L41" s="16"/>
      <c r="M41" s="16"/>
      <c r="N41" s="16"/>
      <c r="O41" s="16"/>
      <c r="P41" s="16"/>
      <c r="Q41" s="16"/>
      <c r="R41" s="16"/>
      <c r="S41" s="16"/>
      <c r="T41" s="16"/>
      <c r="U41" s="28"/>
    </row>
    <row r="42" spans="1:21" ht="12.75">
      <c r="A42" s="27"/>
      <c r="B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28"/>
    </row>
    <row r="43" spans="1:21" ht="13.5" thickBot="1">
      <c r="A43" s="27"/>
      <c r="B43" s="16"/>
      <c r="D43" s="16"/>
      <c r="E43" s="16"/>
      <c r="F43" s="16"/>
      <c r="G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8"/>
    </row>
    <row r="44" spans="1:21" ht="12.75">
      <c r="A44" s="255" t="s">
        <v>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7"/>
    </row>
    <row r="45" spans="1:21" ht="12.75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60"/>
    </row>
    <row r="46" spans="1:21" ht="12.75">
      <c r="A46" s="261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3"/>
    </row>
    <row r="47" spans="1:21" ht="12.75" customHeight="1">
      <c r="A47" s="264" t="s">
        <v>36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6"/>
    </row>
    <row r="48" spans="1:21" ht="13.5" customHeight="1" thickBot="1">
      <c r="A48" s="276" t="s">
        <v>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8"/>
    </row>
  </sheetData>
  <sheetProtection formatCells="0" formatColumns="0" formatRows="0" insertColumns="0" insertRows="0" insertHyperlinks="0" deleteRows="0"/>
  <mergeCells count="68">
    <mergeCell ref="D32:G32"/>
    <mergeCell ref="I32:L32"/>
    <mergeCell ref="R32:U32"/>
    <mergeCell ref="A3:U3"/>
    <mergeCell ref="D4:P4"/>
    <mergeCell ref="D40:H41"/>
    <mergeCell ref="I40:J40"/>
    <mergeCell ref="I41:J41"/>
    <mergeCell ref="D6:G6"/>
    <mergeCell ref="D25:G27"/>
    <mergeCell ref="D31:G31"/>
    <mergeCell ref="I31:L31"/>
    <mergeCell ref="R31:U31"/>
    <mergeCell ref="R25:U27"/>
    <mergeCell ref="R29:U29"/>
    <mergeCell ref="D30:G30"/>
    <mergeCell ref="P9:P10"/>
    <mergeCell ref="I30:L30"/>
    <mergeCell ref="R30:U30"/>
    <mergeCell ref="R8:S9"/>
    <mergeCell ref="T8:T10"/>
    <mergeCell ref="U8:U10"/>
    <mergeCell ref="A48:U48"/>
    <mergeCell ref="A4:B4"/>
    <mergeCell ref="I25:L25"/>
    <mergeCell ref="I27:P27"/>
    <mergeCell ref="I6:P6"/>
    <mergeCell ref="D7:G7"/>
    <mergeCell ref="K9:K10"/>
    <mergeCell ref="G8:G10"/>
    <mergeCell ref="L9:L10"/>
    <mergeCell ref="M9:N9"/>
    <mergeCell ref="I1:L1"/>
    <mergeCell ref="A44:U46"/>
    <mergeCell ref="A47:U47"/>
    <mergeCell ref="R6:U6"/>
    <mergeCell ref="I7:P7"/>
    <mergeCell ref="R7:U7"/>
    <mergeCell ref="I8:L8"/>
    <mergeCell ref="M8:P8"/>
    <mergeCell ref="I37:L37"/>
    <mergeCell ref="R37:U37"/>
    <mergeCell ref="A25:B27"/>
    <mergeCell ref="D8:E9"/>
    <mergeCell ref="F8:F10"/>
    <mergeCell ref="D29:G29"/>
    <mergeCell ref="I29:L29"/>
    <mergeCell ref="M25:P25"/>
    <mergeCell ref="I9:J9"/>
    <mergeCell ref="B6:B10"/>
    <mergeCell ref="A6:A10"/>
    <mergeCell ref="O9:O10"/>
    <mergeCell ref="D33:G33"/>
    <mergeCell ref="I33:L33"/>
    <mergeCell ref="R33:U33"/>
    <mergeCell ref="D34:G34"/>
    <mergeCell ref="I34:L34"/>
    <mergeCell ref="R34:U34"/>
    <mergeCell ref="D35:G35"/>
    <mergeCell ref="I35:L35"/>
    <mergeCell ref="R35:U35"/>
    <mergeCell ref="D38:G38"/>
    <mergeCell ref="I38:L38"/>
    <mergeCell ref="R38:U38"/>
    <mergeCell ref="D36:G36"/>
    <mergeCell ref="I36:L36"/>
    <mergeCell ref="R36:U36"/>
    <mergeCell ref="D37:G37"/>
  </mergeCells>
  <conditionalFormatting sqref="R25 I25:L25 D25">
    <cfRule type="containsText" priority="28" dxfId="22" operator="containsText" text="NO CUMPLE">
      <formula>NOT(ISERROR(SEARCH("NO CUMPLE",D25)))</formula>
    </cfRule>
    <cfRule type="containsText" priority="29" dxfId="2" operator="containsText" text="CUMPLE">
      <formula>NOT(ISERROR(SEARCH("CUMPLE",D25)))</formula>
    </cfRule>
  </conditionalFormatting>
  <conditionalFormatting sqref="I27 M25:P25">
    <cfRule type="containsText" priority="25" dxfId="2" operator="containsText" text="CUMPLE">
      <formula>NOT(ISERROR(SEARCH("CUMPLE",I25)))</formula>
    </cfRule>
    <cfRule type="containsText" priority="26" dxfId="22" operator="containsText" text="NO CUMPLE">
      <formula>NOT(ISERROR(SEARCH("NO CUMPLE",I25)))</formula>
    </cfRule>
  </conditionalFormatting>
  <conditionalFormatting sqref="H27">
    <cfRule type="containsText" priority="10" dxfId="22" operator="containsText" text="NO CUMPLE">
      <formula>NOT(ISERROR(SEARCH("NO CUMPLE",H27)))</formula>
    </cfRule>
    <cfRule type="containsText" priority="11" dxfId="2" operator="containsText" text="CUMPLE">
      <formula>NOT(ISERROR(SEARCH("CUMPLE",H27)))</formula>
    </cfRule>
    <cfRule type="containsText" priority="12" dxfId="22" operator="containsText" text="NO CUMPLE">
      <formula>NOT(ISERROR(SEARCH("NO CUMPLE",H27)))</formula>
    </cfRule>
  </conditionalFormatting>
  <conditionalFormatting sqref="I1">
    <cfRule type="containsText" priority="1" dxfId="0" operator="containsText" text="Seleccione Modalidad de Contratación">
      <formula>NOT(ISERROR(SEARCH("Seleccione Modalidad de Contratación",I1)))</formula>
    </cfRule>
  </conditionalFormatting>
  <dataValidations count="1">
    <dataValidation type="list" allowBlank="1" showInputMessage="1" showErrorMessage="1" prompt="Seleccione Modalidad de Contratación " errorTitle="Error" error="Seleccione una Modalidad " sqref="I1:L1">
      <formula1>$W$3:$W$4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Z37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7" sqref="A7"/>
      <selection pane="topRight" activeCell="B12" sqref="B12:D12"/>
    </sheetView>
  </sheetViews>
  <sheetFormatPr defaultColWidth="11.421875" defaultRowHeight="15"/>
  <cols>
    <col min="1" max="1" width="9.28125" style="16" customWidth="1"/>
    <col min="2" max="2" width="28.28125" style="16" customWidth="1"/>
    <col min="3" max="3" width="13.7109375" style="16" bestFit="1" customWidth="1"/>
    <col min="4" max="4" width="16.57421875" style="107" bestFit="1" customWidth="1"/>
    <col min="5" max="5" width="0.85546875" style="107" customWidth="1"/>
    <col min="6" max="6" width="1.421875" style="107" customWidth="1"/>
    <col min="7" max="9" width="15.8515625" style="107" customWidth="1"/>
    <col min="10" max="10" width="13.421875" style="107" customWidth="1"/>
    <col min="11" max="16384" width="11.421875" style="16" customWidth="1"/>
  </cols>
  <sheetData>
    <row r="1" spans="1:208" s="8" customFormat="1" ht="15" customHeight="1">
      <c r="A1" s="104" t="s">
        <v>95</v>
      </c>
      <c r="C1" s="10"/>
      <c r="D1" s="333"/>
      <c r="E1" s="333"/>
      <c r="F1" s="46"/>
      <c r="G1" s="5"/>
      <c r="H1" s="105"/>
      <c r="I1" s="15"/>
      <c r="J1" s="1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</row>
    <row r="2" spans="1:208" s="8" customFormat="1" ht="4.5" customHeight="1">
      <c r="A2" s="44"/>
      <c r="B2" s="106"/>
      <c r="C2" s="106"/>
      <c r="D2" s="106"/>
      <c r="E2" s="106"/>
      <c r="G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</row>
    <row r="3" spans="1:208" s="8" customFormat="1" ht="12.75" customHeight="1">
      <c r="A3" s="317" t="s">
        <v>43</v>
      </c>
      <c r="B3" s="318"/>
      <c r="C3" s="318"/>
      <c r="D3" s="318"/>
      <c r="E3" s="318"/>
      <c r="F3" s="318"/>
      <c r="G3" s="318"/>
      <c r="H3" s="318"/>
      <c r="I3" s="318"/>
      <c r="J3" s="31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</row>
    <row r="4" spans="1:208" s="8" customFormat="1" ht="45.75" customHeight="1" thickBot="1">
      <c r="A4" s="319" t="s">
        <v>49</v>
      </c>
      <c r="B4" s="320"/>
      <c r="C4" s="330" t="s">
        <v>59</v>
      </c>
      <c r="D4" s="330"/>
      <c r="E4" s="330"/>
      <c r="F4" s="330"/>
      <c r="G4" s="330"/>
      <c r="H4" s="330"/>
      <c r="I4" s="330"/>
      <c r="J4" s="33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</row>
    <row r="5" spans="1:5" ht="4.5" customHeight="1">
      <c r="A5" s="27"/>
      <c r="E5" s="108"/>
    </row>
    <row r="6" spans="1:4" ht="15" customHeight="1">
      <c r="A6" s="27"/>
      <c r="B6" s="331" t="s">
        <v>27</v>
      </c>
      <c r="C6" s="332"/>
      <c r="D6" s="109">
        <v>924905090.39</v>
      </c>
    </row>
    <row r="7" ht="13.5" thickBot="1">
      <c r="A7" s="27"/>
    </row>
    <row r="8" spans="1:8" ht="12.75" customHeight="1">
      <c r="A8" s="27"/>
      <c r="B8" s="342" t="s">
        <v>42</v>
      </c>
      <c r="C8" s="321"/>
      <c r="D8" s="322"/>
      <c r="E8" s="110"/>
      <c r="G8" s="351" t="s">
        <v>39</v>
      </c>
      <c r="H8" s="352"/>
    </row>
    <row r="9" spans="1:9" ht="24.75" customHeight="1" thickBot="1">
      <c r="A9" s="27"/>
      <c r="B9" s="343"/>
      <c r="C9" s="323"/>
      <c r="D9" s="324"/>
      <c r="E9" s="110"/>
      <c r="G9" s="345" t="s">
        <v>72</v>
      </c>
      <c r="H9" s="346"/>
      <c r="I9" s="111"/>
    </row>
    <row r="10" spans="1:9" ht="39.75" customHeight="1" thickBot="1">
      <c r="A10" s="27"/>
      <c r="B10" s="344"/>
      <c r="C10" s="325"/>
      <c r="D10" s="326"/>
      <c r="E10" s="110"/>
      <c r="G10" s="112" t="s">
        <v>76</v>
      </c>
      <c r="H10" s="113" t="s">
        <v>77</v>
      </c>
      <c r="I10" s="114"/>
    </row>
    <row r="11" spans="1:10" ht="12.75">
      <c r="A11" s="341"/>
      <c r="B11" s="355" t="s">
        <v>37</v>
      </c>
      <c r="C11" s="356"/>
      <c r="D11" s="357"/>
      <c r="E11" s="115"/>
      <c r="G11" s="116">
        <v>0.5</v>
      </c>
      <c r="H11" s="117">
        <v>0.5</v>
      </c>
      <c r="I11" s="118"/>
      <c r="J11" s="16"/>
    </row>
    <row r="12" spans="1:10" ht="12.75">
      <c r="A12" s="341"/>
      <c r="B12" s="314" t="s">
        <v>24</v>
      </c>
      <c r="C12" s="315"/>
      <c r="D12" s="316"/>
      <c r="E12" s="16"/>
      <c r="G12" s="119">
        <v>5390574987</v>
      </c>
      <c r="H12" s="120">
        <v>5162518717</v>
      </c>
      <c r="I12" s="121"/>
      <c r="J12" s="16"/>
    </row>
    <row r="13" spans="1:10" ht="12.75">
      <c r="A13" s="341"/>
      <c r="B13" s="314" t="s">
        <v>25</v>
      </c>
      <c r="C13" s="315"/>
      <c r="D13" s="316"/>
      <c r="E13" s="16"/>
      <c r="G13" s="119">
        <v>1380848420</v>
      </c>
      <c r="H13" s="120">
        <v>1640183862</v>
      </c>
      <c r="I13" s="121"/>
      <c r="J13" s="16"/>
    </row>
    <row r="14" spans="1:10" ht="12.75">
      <c r="A14" s="341"/>
      <c r="B14" s="314" t="s">
        <v>26</v>
      </c>
      <c r="C14" s="315"/>
      <c r="D14" s="316"/>
      <c r="E14" s="16"/>
      <c r="G14" s="119">
        <v>6326907033</v>
      </c>
      <c r="H14" s="120">
        <v>5315910796</v>
      </c>
      <c r="I14" s="121"/>
      <c r="J14" s="16"/>
    </row>
    <row r="15" spans="1:10" ht="13.5" thickBot="1">
      <c r="A15" s="341"/>
      <c r="B15" s="358" t="s">
        <v>28</v>
      </c>
      <c r="C15" s="359"/>
      <c r="D15" s="360"/>
      <c r="E15" s="16"/>
      <c r="G15" s="122">
        <v>3192181828</v>
      </c>
      <c r="H15" s="123">
        <v>3119556727</v>
      </c>
      <c r="I15" s="121"/>
      <c r="J15" s="16"/>
    </row>
    <row r="16" ht="12.75">
      <c r="A16" s="27"/>
    </row>
    <row r="17" ht="12.75">
      <c r="A17" s="27"/>
    </row>
    <row r="18" spans="1:10" ht="13.5" thickBot="1">
      <c r="A18" s="27"/>
      <c r="J18" s="124"/>
    </row>
    <row r="19" spans="1:10" ht="15" customHeight="1">
      <c r="A19" s="327" t="s">
        <v>2</v>
      </c>
      <c r="B19" s="321" t="s">
        <v>40</v>
      </c>
      <c r="C19" s="321" t="s">
        <v>29</v>
      </c>
      <c r="D19" s="322"/>
      <c r="E19" s="110"/>
      <c r="F19" s="110"/>
      <c r="G19" s="351" t="s">
        <v>39</v>
      </c>
      <c r="H19" s="353"/>
      <c r="I19" s="354"/>
      <c r="J19" s="352"/>
    </row>
    <row r="20" spans="1:10" ht="15" customHeight="1" thickBot="1">
      <c r="A20" s="328"/>
      <c r="B20" s="323"/>
      <c r="C20" s="323"/>
      <c r="D20" s="324"/>
      <c r="E20" s="110"/>
      <c r="F20" s="110"/>
      <c r="G20" s="347" t="s">
        <v>72</v>
      </c>
      <c r="H20" s="348"/>
      <c r="I20" s="349"/>
      <c r="J20" s="350"/>
    </row>
    <row r="21" spans="1:10" ht="27" customHeight="1">
      <c r="A21" s="328"/>
      <c r="B21" s="323"/>
      <c r="C21" s="323"/>
      <c r="D21" s="324"/>
      <c r="E21" s="110"/>
      <c r="F21" s="110"/>
      <c r="G21" s="125" t="s">
        <v>80</v>
      </c>
      <c r="H21" s="126" t="s">
        <v>81</v>
      </c>
      <c r="I21" s="361" t="s">
        <v>82</v>
      </c>
      <c r="J21" s="322" t="s">
        <v>5</v>
      </c>
    </row>
    <row r="22" spans="1:10" ht="15.75" customHeight="1" thickBot="1">
      <c r="A22" s="329"/>
      <c r="B22" s="325"/>
      <c r="C22" s="325"/>
      <c r="D22" s="326"/>
      <c r="E22" s="110"/>
      <c r="F22" s="110"/>
      <c r="G22" s="127" t="s">
        <v>30</v>
      </c>
      <c r="H22" s="128" t="s">
        <v>30</v>
      </c>
      <c r="I22" s="362"/>
      <c r="J22" s="339"/>
    </row>
    <row r="23" spans="1:10" ht="25.5" hidden="1">
      <c r="A23" s="129" t="s">
        <v>22</v>
      </c>
      <c r="B23" s="130" t="s">
        <v>41</v>
      </c>
      <c r="C23" s="131" t="s">
        <v>31</v>
      </c>
      <c r="D23" s="132"/>
      <c r="G23" s="133">
        <v>0</v>
      </c>
      <c r="H23" s="134">
        <v>0</v>
      </c>
      <c r="I23" s="135"/>
      <c r="J23" s="136" t="str">
        <f>IF(H23+G23&gt;=$D$23,"SI","NO")</f>
        <v>SI</v>
      </c>
    </row>
    <row r="24" spans="1:10" ht="25.5">
      <c r="A24" s="340" t="s">
        <v>87</v>
      </c>
      <c r="B24" s="137" t="s">
        <v>79</v>
      </c>
      <c r="C24" s="131" t="s">
        <v>31</v>
      </c>
      <c r="D24" s="138">
        <f>+D6*40%</f>
        <v>369962036.156</v>
      </c>
      <c r="G24" s="139">
        <f>+(G12-G13)</f>
        <v>4009726567</v>
      </c>
      <c r="H24" s="139">
        <f>+(H12-H13)</f>
        <v>3522334855</v>
      </c>
      <c r="I24" s="140">
        <f>+SUM(G24:H24)</f>
        <v>7532061422</v>
      </c>
      <c r="J24" s="132" t="str">
        <f>IF(I24&gt;=$D$24,"SI","NO")</f>
        <v>SI</v>
      </c>
    </row>
    <row r="25" spans="1:10" ht="12.75">
      <c r="A25" s="340"/>
      <c r="B25" s="130" t="s">
        <v>78</v>
      </c>
      <c r="C25" s="131" t="s">
        <v>31</v>
      </c>
      <c r="D25" s="141">
        <v>1.5</v>
      </c>
      <c r="G25" s="142">
        <f>+G14/G15</f>
        <v>1.9820008301231393</v>
      </c>
      <c r="H25" s="142">
        <f>+H14/H15</f>
        <v>1.7040596665514651</v>
      </c>
      <c r="I25" s="143">
        <f>+SUM(G14:H14)/SUM(G15:H15)</f>
        <v>1.8446292931092423</v>
      </c>
      <c r="J25" s="132" t="str">
        <f>IF(I25&gt;=$D$25,"SI","NO")</f>
        <v>SI</v>
      </c>
    </row>
    <row r="26" spans="1:10" ht="12.75">
      <c r="A26" s="340"/>
      <c r="B26" s="137" t="s">
        <v>33</v>
      </c>
      <c r="C26" s="131" t="s">
        <v>31</v>
      </c>
      <c r="D26" s="132">
        <v>2</v>
      </c>
      <c r="G26" s="144">
        <f>+G12/G13</f>
        <v>3.903813705345008</v>
      </c>
      <c r="H26" s="144">
        <f>+H12/H13</f>
        <v>3.147524394432799</v>
      </c>
      <c r="I26" s="143">
        <f>+SUM(G12:H12)/SUM(G13:H13)</f>
        <v>3.4932078570883673</v>
      </c>
      <c r="J26" s="132" t="str">
        <f>IF(I26&gt;=$D$26,"SI","NO")</f>
        <v>SI</v>
      </c>
    </row>
    <row r="27" spans="1:10" ht="13.5" thickBot="1">
      <c r="A27" s="340"/>
      <c r="B27" s="137" t="s">
        <v>34</v>
      </c>
      <c r="C27" s="131" t="s">
        <v>32</v>
      </c>
      <c r="D27" s="145">
        <v>0.6</v>
      </c>
      <c r="E27" s="118"/>
      <c r="G27" s="146">
        <f>+G15/G14</f>
        <v>0.5045406564930002</v>
      </c>
      <c r="H27" s="146">
        <f>+H15/H14</f>
        <v>0.5868339117630296</v>
      </c>
      <c r="I27" s="147">
        <f>SUM(G15:H15)/SUM(G14:H14)</f>
        <v>0.5421143444569478</v>
      </c>
      <c r="J27" s="132" t="str">
        <f>IF(I27&lt;=$D$27,"SI","NO")</f>
        <v>SI</v>
      </c>
    </row>
    <row r="28" spans="1:10" ht="13.5" customHeight="1" thickBot="1">
      <c r="A28" s="148"/>
      <c r="B28" s="131"/>
      <c r="C28" s="131"/>
      <c r="D28" s="132"/>
      <c r="G28" s="149"/>
      <c r="H28" s="150"/>
      <c r="I28" s="151"/>
      <c r="J28" s="152">
        <f>COUNTIF(J23:J27,"NO")</f>
        <v>0</v>
      </c>
    </row>
    <row r="29" spans="1:10" ht="43.5" customHeight="1" thickBot="1">
      <c r="A29" s="337" t="s">
        <v>43</v>
      </c>
      <c r="B29" s="338"/>
      <c r="C29" s="338"/>
      <c r="D29" s="339"/>
      <c r="E29" s="110"/>
      <c r="F29" s="110"/>
      <c r="G29" s="334" t="str">
        <f>IF(J28&gt;0,"NO CUMPLE","CUMPLE")</f>
        <v>CUMPLE</v>
      </c>
      <c r="H29" s="335"/>
      <c r="I29" s="335"/>
      <c r="J29" s="336"/>
    </row>
    <row r="33" spans="8:10" ht="12.75">
      <c r="H33" s="153"/>
      <c r="I33" s="153"/>
      <c r="J33" s="153"/>
    </row>
    <row r="34" spans="8:9" ht="12.75">
      <c r="H34" s="153"/>
      <c r="I34" s="153"/>
    </row>
    <row r="35" ht="12.75">
      <c r="J35" s="154"/>
    </row>
    <row r="37" spans="8:9" ht="12.75">
      <c r="H37" s="155"/>
      <c r="I37" s="155"/>
    </row>
  </sheetData>
  <sheetProtection password="CC21" sheet="1" formatCells="0" formatColumns="0" formatRows="0" insertColumns="0" insertRows="0" insertHyperlinks="0" deleteRows="0"/>
  <mergeCells count="24">
    <mergeCell ref="B14:D14"/>
    <mergeCell ref="B19:B22"/>
    <mergeCell ref="B15:D15"/>
    <mergeCell ref="I21:I22"/>
    <mergeCell ref="D1:E1"/>
    <mergeCell ref="G29:J29"/>
    <mergeCell ref="A29:D29"/>
    <mergeCell ref="A24:A27"/>
    <mergeCell ref="A11:A15"/>
    <mergeCell ref="B12:D12"/>
    <mergeCell ref="B8:D10"/>
    <mergeCell ref="G9:H9"/>
    <mergeCell ref="G20:J20"/>
    <mergeCell ref="J21:J22"/>
    <mergeCell ref="B13:D13"/>
    <mergeCell ref="A3:J3"/>
    <mergeCell ref="A4:B4"/>
    <mergeCell ref="C19:D22"/>
    <mergeCell ref="A19:A22"/>
    <mergeCell ref="C4:J4"/>
    <mergeCell ref="B6:C6"/>
    <mergeCell ref="G8:H8"/>
    <mergeCell ref="G19:J19"/>
    <mergeCell ref="B11:D11"/>
  </mergeCells>
  <conditionalFormatting sqref="F29">
    <cfRule type="containsText" priority="21" dxfId="22" operator="containsText" text="NO CUMPLE">
      <formula>NOT(ISERROR(SEARCH("NO CUMPLE",F29)))</formula>
    </cfRule>
    <cfRule type="containsText" priority="22" dxfId="2" operator="containsText" text="CUMPLE">
      <formula>NOT(ISERROR(SEARCH("CUMPLE",F29)))</formula>
    </cfRule>
  </conditionalFormatting>
  <conditionalFormatting sqref="G29:J29">
    <cfRule type="containsText" priority="19" dxfId="2" operator="containsText" text="CUMPLE">
      <formula>NOT(ISERROR(SEARCH("CUMPLE",G29)))</formula>
    </cfRule>
    <cfRule type="containsText" priority="20" dxfId="22" operator="containsText" text="NO CUMPLE">
      <formula>NOT(ISERROR(SEARCH("NO CUMPLE",G29)))</formula>
    </cfRule>
  </conditionalFormatting>
  <conditionalFormatting sqref="D1">
    <cfRule type="containsText" priority="18" dxfId="0" operator="containsText" text="Seleccione Modalidad de Contratación">
      <formula>NOT(ISERROR(SEARCH("Seleccione Modalidad de Contratación",D1)))</formula>
    </cfRule>
  </conditionalFormatting>
  <dataValidations count="1">
    <dataValidation type="list" allowBlank="1" showInputMessage="1" showErrorMessage="1" prompt="Seleccione Modalidad de Contratación " errorTitle="Error" error="Seleccione una Modalidad " sqref="D1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19"/>
  <sheetViews>
    <sheetView view="pageBreakPreview" zoomScaleSheetLayoutView="100" zoomScalePageLayoutView="0" workbookViewId="0" topLeftCell="A1">
      <selection activeCell="E26" sqref="E26"/>
    </sheetView>
  </sheetViews>
  <sheetFormatPr defaultColWidth="11.421875" defaultRowHeight="15"/>
  <cols>
    <col min="1" max="2" width="22.7109375" style="62" customWidth="1"/>
    <col min="3" max="5" width="20.7109375" style="62" customWidth="1"/>
    <col min="6" max="11" width="11.421875" style="62" customWidth="1"/>
    <col min="12" max="12" width="0" style="62" hidden="1" customWidth="1"/>
    <col min="13" max="16384" width="11.421875" style="62" customWidth="1"/>
  </cols>
  <sheetData>
    <row r="1" spans="1:241" s="8" customFormat="1" ht="15" customHeight="1">
      <c r="A1" s="375" t="s">
        <v>65</v>
      </c>
      <c r="B1" s="376"/>
      <c r="C1" s="5" t="s">
        <v>48</v>
      </c>
      <c r="D1" s="48"/>
      <c r="E1" s="31"/>
      <c r="F1" s="12"/>
      <c r="G1" s="13"/>
      <c r="H1" s="13"/>
      <c r="I1" s="1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41" s="8" customFormat="1" ht="4.5" customHeight="1">
      <c r="A2" s="44"/>
      <c r="B2" s="45"/>
      <c r="C2" s="45"/>
      <c r="D2" s="45"/>
      <c r="E2" s="6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</row>
    <row r="3" spans="1:241" s="8" customFormat="1" ht="12.75">
      <c r="A3" s="377" t="s">
        <v>60</v>
      </c>
      <c r="B3" s="378"/>
      <c r="C3" s="378"/>
      <c r="D3" s="378"/>
      <c r="E3" s="379"/>
      <c r="G3" s="7"/>
      <c r="H3" s="7"/>
      <c r="I3" s="7"/>
      <c r="J3" s="7"/>
      <c r="K3" s="7"/>
      <c r="L3" s="7" t="s">
        <v>66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</row>
    <row r="4" spans="1:241" s="8" customFormat="1" ht="24.75" thickBot="1">
      <c r="A4" s="78" t="s">
        <v>49</v>
      </c>
      <c r="B4" s="303" t="s">
        <v>61</v>
      </c>
      <c r="C4" s="303"/>
      <c r="D4" s="303"/>
      <c r="E4" s="76" t="s">
        <v>50</v>
      </c>
      <c r="F4" s="10"/>
      <c r="G4" s="10"/>
      <c r="H4" s="10"/>
      <c r="J4" s="7"/>
      <c r="K4" s="7"/>
      <c r="L4" s="7" t="s">
        <v>63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</row>
    <row r="5" spans="1:5" s="39" customFormat="1" ht="4.5" customHeight="1" thickBot="1">
      <c r="A5" s="29"/>
      <c r="B5" s="3"/>
      <c r="C5" s="3"/>
      <c r="D5" s="3"/>
      <c r="E5" s="30"/>
    </row>
    <row r="6" spans="1:5" ht="14.25">
      <c r="A6" s="367" t="s">
        <v>51</v>
      </c>
      <c r="B6" s="368"/>
      <c r="C6" s="363">
        <v>1500</v>
      </c>
      <c r="D6" s="364"/>
      <c r="E6" s="70"/>
    </row>
    <row r="7" spans="1:5" ht="15" thickBot="1">
      <c r="A7" s="369" t="s">
        <v>52</v>
      </c>
      <c r="B7" s="370"/>
      <c r="C7" s="365">
        <f>GEOMEAN(C6,C10,D10,E10)</f>
        <v>1500</v>
      </c>
      <c r="D7" s="366"/>
      <c r="E7" s="70"/>
    </row>
    <row r="8" spans="1:5" ht="15.75" customHeight="1" thickBot="1">
      <c r="A8" s="71"/>
      <c r="B8" s="63"/>
      <c r="C8" s="63"/>
      <c r="D8" s="63"/>
      <c r="E8" s="70"/>
    </row>
    <row r="9" spans="1:5" ht="15.75" thickBot="1">
      <c r="A9" s="71"/>
      <c r="B9" s="63"/>
      <c r="C9" s="64" t="s">
        <v>53</v>
      </c>
      <c r="D9" s="65" t="s">
        <v>54</v>
      </c>
      <c r="E9" s="66" t="s">
        <v>57</v>
      </c>
    </row>
    <row r="10" spans="1:5" ht="14.25">
      <c r="A10" s="371" t="s">
        <v>55</v>
      </c>
      <c r="B10" s="372"/>
      <c r="C10" s="72"/>
      <c r="D10" s="73"/>
      <c r="E10" s="74"/>
    </row>
    <row r="11" spans="1:5" ht="15" thickBot="1">
      <c r="A11" s="373" t="s">
        <v>56</v>
      </c>
      <c r="B11" s="374"/>
      <c r="C11" s="67">
        <f>600*(1-ABS(($C$7-C10)/($C$7)))</f>
        <v>0</v>
      </c>
      <c r="D11" s="68">
        <f>600*(1-ABS(($C$7-D10)/($C$7)))</f>
        <v>0</v>
      </c>
      <c r="E11" s="69">
        <f>600*(1-ABS(($C$7-E10)/($C$7)))</f>
        <v>0</v>
      </c>
    </row>
    <row r="12" spans="1:5" ht="15" thickBot="1">
      <c r="A12" s="71"/>
      <c r="B12" s="63"/>
      <c r="C12" s="63"/>
      <c r="D12" s="63"/>
      <c r="E12" s="70"/>
    </row>
    <row r="13" spans="1:9" ht="14.25">
      <c r="A13" s="255" t="s">
        <v>7</v>
      </c>
      <c r="B13" s="256"/>
      <c r="C13" s="256"/>
      <c r="D13" s="256"/>
      <c r="E13" s="257"/>
      <c r="F13" s="50"/>
      <c r="G13" s="50"/>
      <c r="H13" s="50"/>
      <c r="I13" s="50"/>
    </row>
    <row r="14" spans="1:9" ht="14.25">
      <c r="A14" s="258"/>
      <c r="B14" s="259"/>
      <c r="C14" s="259"/>
      <c r="D14" s="259"/>
      <c r="E14" s="260"/>
      <c r="F14" s="50"/>
      <c r="G14" s="50"/>
      <c r="H14" s="50"/>
      <c r="I14" s="50"/>
    </row>
    <row r="15" spans="1:9" ht="14.25">
      <c r="A15" s="261"/>
      <c r="B15" s="262"/>
      <c r="C15" s="262"/>
      <c r="D15" s="262"/>
      <c r="E15" s="263"/>
      <c r="I15" s="50"/>
    </row>
    <row r="16" spans="1:9" ht="14.25">
      <c r="A16" s="264" t="s">
        <v>36</v>
      </c>
      <c r="B16" s="265"/>
      <c r="C16" s="265"/>
      <c r="D16" s="265"/>
      <c r="E16" s="266"/>
      <c r="I16" s="18"/>
    </row>
    <row r="17" spans="1:9" ht="15" thickBot="1">
      <c r="A17" s="276" t="s">
        <v>8</v>
      </c>
      <c r="B17" s="277"/>
      <c r="C17" s="277"/>
      <c r="D17" s="277"/>
      <c r="E17" s="278"/>
      <c r="F17" s="18"/>
      <c r="G17" s="18"/>
      <c r="H17" s="18"/>
      <c r="I17" s="18"/>
    </row>
    <row r="18" ht="14.25">
      <c r="A18" s="42"/>
    </row>
    <row r="19" ht="14.25">
      <c r="A19" s="42"/>
    </row>
  </sheetData>
  <sheetProtection formatCells="0" formatColumns="0" formatRows="0" insertColumns="0" insertRows="0" insertHyperlinks="0"/>
  <mergeCells count="12">
    <mergeCell ref="B4:D4"/>
    <mergeCell ref="A10:B10"/>
    <mergeCell ref="A11:B11"/>
    <mergeCell ref="A13:E15"/>
    <mergeCell ref="A1:B1"/>
    <mergeCell ref="A3:E3"/>
    <mergeCell ref="A16:E16"/>
    <mergeCell ref="A17:E17"/>
    <mergeCell ref="C6:D6"/>
    <mergeCell ref="C7:D7"/>
    <mergeCell ref="A6:B6"/>
    <mergeCell ref="A7:B7"/>
  </mergeCells>
  <conditionalFormatting sqref="D17:E17">
    <cfRule type="containsText" priority="9" dxfId="22" operator="containsText" text="NO CUMPLE">
      <formula>NOT(ISERROR(SEARCH("NO CUMPLE",D17)))</formula>
    </cfRule>
    <cfRule type="containsText" priority="10" dxfId="2" operator="containsText" text="CUMPLE">
      <formula>NOT(ISERROR(SEARCH("CUMPLE",D17)))</formula>
    </cfRule>
  </conditionalFormatting>
  <conditionalFormatting sqref="I16:I17 F17:H17">
    <cfRule type="containsText" priority="7" dxfId="2" operator="containsText" text="CUMPLE">
      <formula>NOT(ISERROR(SEARCH("CUMPLE",F16)))</formula>
    </cfRule>
    <cfRule type="containsText" priority="8" dxfId="22" operator="containsText" text="NO CUMPLE">
      <formula>NOT(ISERROR(SEARCH("NO CUMPLE",F16)))</formula>
    </cfRule>
  </conditionalFormatting>
  <conditionalFormatting sqref="A1:B1">
    <cfRule type="containsText" priority="2" dxfId="0" operator="containsText" text="Seleccione Modalidad de Contratación">
      <formula>NOT(ISERROR(SEARCH("Seleccione Modalidad de Contratación",A1)))</formula>
    </cfRule>
  </conditionalFormatting>
  <dataValidations count="1">
    <dataValidation type="list" allowBlank="1" showInputMessage="1" showErrorMessage="1" prompt="Seleccione Modalidad de Contratación " errorTitle="Error" error="Seleccione una modalidad" sqref="A1:B1">
      <formula1>$L$3:$L$4</formula1>
    </dataValidation>
  </dataValidations>
  <printOptions/>
  <pageMargins left="0.7" right="0.7" top="0.75" bottom="0.75" header="0.3" footer="0.3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B3" sqref="B3:C8"/>
    </sheetView>
  </sheetViews>
  <sheetFormatPr defaultColWidth="11.421875" defaultRowHeight="15"/>
  <cols>
    <col min="2" max="2" width="34.421875" style="0" customWidth="1"/>
    <col min="3" max="3" width="38.00390625" style="0" customWidth="1"/>
  </cols>
  <sheetData>
    <row r="4" spans="2:3" ht="15">
      <c r="B4" s="102" t="s">
        <v>88</v>
      </c>
      <c r="C4" s="102" t="s">
        <v>89</v>
      </c>
    </row>
    <row r="5" spans="2:3" ht="15">
      <c r="B5" s="103" t="s">
        <v>72</v>
      </c>
      <c r="C5" s="103" t="s">
        <v>90</v>
      </c>
    </row>
    <row r="6" spans="2:3" ht="15">
      <c r="B6" s="103" t="s">
        <v>91</v>
      </c>
      <c r="C6" s="103" t="s">
        <v>92</v>
      </c>
    </row>
    <row r="7" spans="2:3" ht="15">
      <c r="B7" s="103" t="s">
        <v>93</v>
      </c>
      <c r="C7" s="10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andrea.goez</dc:creator>
  <cp:keywords/>
  <dc:description/>
  <cp:lastModifiedBy>cindy.sanchez</cp:lastModifiedBy>
  <cp:lastPrinted>2010-07-02T21:57:16Z</cp:lastPrinted>
  <dcterms:created xsi:type="dcterms:W3CDTF">2010-05-03T20:00:04Z</dcterms:created>
  <dcterms:modified xsi:type="dcterms:W3CDTF">2010-07-09T17:27:20Z</dcterms:modified>
  <cp:category/>
  <cp:version/>
  <cp:contentType/>
  <cp:contentStatus/>
</cp:coreProperties>
</file>